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showInkAnnotation="0" defaultThemeVersion="164011"/>
  <bookViews>
    <workbookView xWindow="0" yWindow="0" windowWidth="28800" windowHeight="12000" tabRatio="710"/>
  </bookViews>
  <sheets>
    <sheet name="გეგმა 2026-2036" sheetId="1" r:id="rId1"/>
  </sheets>
  <definedNames>
    <definedName name="_xlnm._FilterDatabase" localSheetId="0" hidden="1">'გეგმა 2026-2036'!$B$139:$S$148</definedName>
    <definedName name="_Hlk131512594" localSheetId="0">'გეგმა 2026-2036'!#REF!</definedName>
    <definedName name="_xlnm.Print_Area" localSheetId="0">'გეგმა 2026-2036'!$B$1:$S$82</definedName>
  </definedNames>
  <calcPr calcId="162913"/>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604" i="1" l="1"/>
  <c r="O604" i="1"/>
  <c r="P604" i="1"/>
  <c r="Q604" i="1"/>
  <c r="R604" i="1"/>
  <c r="S604" i="1"/>
  <c r="N591" i="1"/>
  <c r="O591" i="1"/>
  <c r="P591" i="1"/>
  <c r="Q591" i="1"/>
  <c r="R591" i="1"/>
  <c r="R614" i="1" s="1"/>
  <c r="S591" i="1"/>
  <c r="N567" i="1"/>
  <c r="O567" i="1"/>
  <c r="P567" i="1"/>
  <c r="Q567" i="1"/>
  <c r="S567" i="1"/>
  <c r="N539" i="1"/>
  <c r="O539" i="1"/>
  <c r="P539" i="1"/>
  <c r="Q539" i="1"/>
  <c r="R539" i="1"/>
  <c r="S539" i="1"/>
  <c r="N527" i="1"/>
  <c r="O527" i="1"/>
  <c r="P527" i="1"/>
  <c r="Q527" i="1"/>
  <c r="R527" i="1"/>
  <c r="S527" i="1"/>
  <c r="N514" i="1"/>
  <c r="O514" i="1"/>
  <c r="P514" i="1"/>
  <c r="Q514" i="1"/>
  <c r="R514" i="1"/>
  <c r="S514" i="1"/>
  <c r="S495" i="1"/>
  <c r="N474" i="1"/>
  <c r="O474" i="1"/>
  <c r="P474" i="1"/>
  <c r="Q474" i="1"/>
  <c r="R474" i="1"/>
  <c r="S474" i="1"/>
  <c r="N461" i="1"/>
  <c r="O461" i="1"/>
  <c r="P461" i="1"/>
  <c r="Q461" i="1"/>
  <c r="R461" i="1"/>
  <c r="S461" i="1"/>
  <c r="N436" i="1"/>
  <c r="O436" i="1"/>
  <c r="P436" i="1"/>
  <c r="Q436" i="1"/>
  <c r="R436" i="1"/>
  <c r="S436" i="1"/>
  <c r="S612" i="1" s="1"/>
  <c r="M436" i="1"/>
  <c r="M612" i="1" s="1"/>
  <c r="M420" i="1"/>
  <c r="N408" i="1"/>
  <c r="O408" i="1"/>
  <c r="P408" i="1"/>
  <c r="Q408" i="1"/>
  <c r="Q612" i="1" s="1"/>
  <c r="R408" i="1"/>
  <c r="S408" i="1"/>
  <c r="N389" i="1"/>
  <c r="O389" i="1"/>
  <c r="O610" i="1" s="1"/>
  <c r="P389" i="1"/>
  <c r="P610" i="1" s="1"/>
  <c r="Q389" i="1"/>
  <c r="R389" i="1"/>
  <c r="S389" i="1"/>
  <c r="S342" i="1"/>
  <c r="M307" i="1"/>
  <c r="M606" i="1" s="1"/>
  <c r="N329" i="1"/>
  <c r="N608" i="1" s="1"/>
  <c r="O329" i="1"/>
  <c r="O608" i="1" s="1"/>
  <c r="P329" i="1"/>
  <c r="P608" i="1" s="1"/>
  <c r="Q329" i="1"/>
  <c r="Q608" i="1" s="1"/>
  <c r="R329" i="1"/>
  <c r="S329" i="1"/>
  <c r="M329" i="1"/>
  <c r="M342" i="1"/>
  <c r="M352" i="1"/>
  <c r="M362" i="1"/>
  <c r="M389" i="1"/>
  <c r="M610" i="1" s="1"/>
  <c r="M408" i="1"/>
  <c r="M461" i="1"/>
  <c r="M474" i="1"/>
  <c r="M495" i="1"/>
  <c r="M514" i="1"/>
  <c r="M527" i="1"/>
  <c r="M539" i="1"/>
  <c r="M567" i="1"/>
  <c r="M580" i="1"/>
  <c r="M591" i="1"/>
  <c r="M604" i="1"/>
  <c r="Q614" i="1"/>
  <c r="R612" i="1"/>
  <c r="N610" i="1"/>
  <c r="Q610" i="1"/>
  <c r="R610" i="1"/>
  <c r="S610" i="1"/>
  <c r="R608" i="1"/>
  <c r="S608" i="1"/>
  <c r="N606" i="1"/>
  <c r="O606" i="1"/>
  <c r="P606" i="1"/>
  <c r="Q606" i="1"/>
  <c r="R606" i="1"/>
  <c r="S606" i="1"/>
  <c r="P580" i="1"/>
  <c r="N580" i="1"/>
  <c r="Q551" i="1"/>
  <c r="P551" i="1"/>
  <c r="N551" i="1"/>
  <c r="M551" i="1"/>
  <c r="N495" i="1"/>
  <c r="Q420" i="1"/>
  <c r="P420" i="1"/>
  <c r="N420" i="1"/>
  <c r="P383" i="1"/>
  <c r="P382" i="1"/>
  <c r="P381" i="1"/>
  <c r="P380" i="1"/>
  <c r="P379" i="1"/>
  <c r="P378" i="1"/>
  <c r="P377" i="1"/>
  <c r="P376" i="1"/>
  <c r="N614" i="1" l="1"/>
  <c r="P614" i="1"/>
  <c r="S614" i="1"/>
  <c r="O614" i="1"/>
  <c r="P612" i="1"/>
  <c r="O612" i="1"/>
  <c r="N612" i="1"/>
  <c r="M608" i="1"/>
  <c r="M614" i="1"/>
  <c r="P114" i="1" l="1"/>
  <c r="P104" i="1"/>
  <c r="M114" i="1"/>
  <c r="N114" i="1"/>
  <c r="S114" i="1"/>
  <c r="S104" i="1"/>
  <c r="M104" i="1"/>
  <c r="N104" i="1"/>
  <c r="S188" i="1" l="1"/>
  <c r="N189" i="1"/>
  <c r="S165" i="1"/>
  <c r="M165" i="1"/>
  <c r="F128" i="1" l="1"/>
  <c r="P17" i="1"/>
  <c r="P18" i="1"/>
  <c r="P19" i="1"/>
  <c r="P20" i="1"/>
  <c r="P21" i="1"/>
  <c r="P22" i="1"/>
  <c r="P16" i="1"/>
  <c r="P94" i="1"/>
  <c r="P149" i="1"/>
  <c r="P147" i="1"/>
  <c r="P165" i="1" l="1"/>
  <c r="P85" i="1"/>
  <c r="S221" i="1" l="1"/>
  <c r="M221" i="1"/>
  <c r="M85" i="1" l="1"/>
  <c r="S307" i="1" l="1"/>
  <c r="S189" i="1" l="1"/>
  <c r="M189" i="1"/>
  <c r="S85" i="1"/>
  <c r="XFD189" i="1" l="1"/>
  <c r="M295" i="1" l="1"/>
  <c r="S295" i="1"/>
  <c r="S281" i="1"/>
  <c r="M281" i="1"/>
  <c r="N236" i="1"/>
  <c r="M236" i="1"/>
  <c r="N221" i="1"/>
  <c r="N165" i="1"/>
  <c r="N85" i="1"/>
  <c r="N199" i="1" l="1"/>
  <c r="S131" i="1"/>
  <c r="R131" i="1"/>
  <c r="Q131" i="1"/>
  <c r="P131" i="1"/>
  <c r="O131" i="1"/>
  <c r="N131" i="1"/>
  <c r="M131" i="1"/>
  <c r="M615" i="1" s="1"/>
  <c r="R114" i="1"/>
  <c r="R615" i="1" s="1"/>
  <c r="Q114" i="1"/>
  <c r="O114" i="1"/>
  <c r="N615" i="1" l="1"/>
  <c r="S615" i="1"/>
  <c r="O615" i="1"/>
  <c r="Q199" i="1"/>
  <c r="P199" i="1"/>
  <c r="P615" i="1" l="1"/>
  <c r="N618" i="1" s="1"/>
  <c r="Q165" i="1"/>
  <c r="Q615" i="1" s="1"/>
  <c r="N623" i="1" l="1"/>
</calcChain>
</file>

<file path=xl/sharedStrings.xml><?xml version="1.0" encoding="utf-8"?>
<sst xmlns="http://schemas.openxmlformats.org/spreadsheetml/2006/main" count="3270" uniqueCount="1368">
  <si>
    <t>ხედვა</t>
  </si>
  <si>
    <t>მდგრადი განვითარების მიზნებთან (SDGs) კავშირი:</t>
  </si>
  <si>
    <t>გავლენის ინდიკატორი 1.1:</t>
  </si>
  <si>
    <t>საბაზისო</t>
  </si>
  <si>
    <t>საშუალოვადიანი სამიზნე</t>
  </si>
  <si>
    <t>საბოლოო სამიზნე</t>
  </si>
  <si>
    <t>დადასტურების წყარო</t>
  </si>
  <si>
    <t>წელი</t>
  </si>
  <si>
    <t>მაჩვენებელი</t>
  </si>
  <si>
    <t xml:space="preserve"> საბოლოო სამიზნე</t>
  </si>
  <si>
    <t>რისკი</t>
  </si>
  <si>
    <t>მოკლე აღწერა</t>
  </si>
  <si>
    <t>აქტივობის შედეგის ინდიკატორი</t>
  </si>
  <si>
    <t>პასუხისმგებელი უწყება</t>
  </si>
  <si>
    <t>პარტნიორი უწყება</t>
  </si>
  <si>
    <t>შესრულების ვადა</t>
  </si>
  <si>
    <t>ბიუჯეტი</t>
  </si>
  <si>
    <t>დაფინანსების წყარო</t>
  </si>
  <si>
    <t>სახელმწიფო</t>
  </si>
  <si>
    <t>დეფიციტი</t>
  </si>
  <si>
    <t>ოდენობა</t>
  </si>
  <si>
    <t>კოდი</t>
  </si>
  <si>
    <t>ორგანიზაცია</t>
  </si>
  <si>
    <t>1, 8, 9, 10</t>
  </si>
  <si>
    <t>დანართი №1</t>
  </si>
  <si>
    <t>მოსახლეობის კმაყოფილების კვლევის შედეგები</t>
  </si>
  <si>
    <t>გაანგარიშდება კვლევის შედეგების შესაბამისად</t>
  </si>
  <si>
    <t>ზრდა 5%</t>
  </si>
  <si>
    <t>ზრდა 15%</t>
  </si>
  <si>
    <t>2026-2036</t>
  </si>
  <si>
    <t>2026-2027</t>
  </si>
  <si>
    <t>ამოცანის შედეგის ინდიკატორი 1.2.1</t>
  </si>
  <si>
    <t>ამოცანის შედეგის ინდიკატორი 1.3.1</t>
  </si>
  <si>
    <t>2026-2029</t>
  </si>
  <si>
    <t>გაანგარიშდება საქსტატის განახლებული მონაცემების შესაბამისად</t>
  </si>
  <si>
    <t>ზრდა 10%</t>
  </si>
  <si>
    <t>საქსტატის მონაცემები</t>
  </si>
  <si>
    <t>გავლენის ინდიკატორი 2.1:</t>
  </si>
  <si>
    <t>მუნიციპალიტეტი</t>
  </si>
  <si>
    <t>ანგარიში</t>
  </si>
  <si>
    <t>რეგიონული განვითარების სამინისტრო, მგფ</t>
  </si>
  <si>
    <t>ლლ..+</t>
  </si>
  <si>
    <t>მ</t>
  </si>
  <si>
    <t>ამოცანის შედეგის ინდიკატორი 1.1.1</t>
  </si>
  <si>
    <t>მუნიციპალიტეტის მოსახლეობის კმაყოფილების პროცენტული მაჩვენებელი საბაზისო ინფრასტრუქტურის სერვისების სარგებლობით</t>
  </si>
  <si>
    <t>აქტივობის დასახელება</t>
  </si>
  <si>
    <t>1.1.1.1</t>
  </si>
  <si>
    <t>1.1.1.2</t>
  </si>
  <si>
    <t>1.1.1.3</t>
  </si>
  <si>
    <t>1.1.1.4</t>
  </si>
  <si>
    <t>1.1.1.5</t>
  </si>
  <si>
    <t>1.1.1.6</t>
  </si>
  <si>
    <t>1.1.1.7</t>
  </si>
  <si>
    <t>1.1.1.8</t>
  </si>
  <si>
    <t>1.1.1.9</t>
  </si>
  <si>
    <t>1.1.1.10</t>
  </si>
  <si>
    <t>1.1.1.11</t>
  </si>
  <si>
    <t>1.1.1.12</t>
  </si>
  <si>
    <t>1.1.1.13</t>
  </si>
  <si>
    <t>1.1.1.14</t>
  </si>
  <si>
    <t>1.1.1.15</t>
  </si>
  <si>
    <t>1.1.1.16</t>
  </si>
  <si>
    <t>1.1.1.17</t>
  </si>
  <si>
    <t>1.1.1.18</t>
  </si>
  <si>
    <t>1.1.1.19</t>
  </si>
  <si>
    <t>1.1.1.20</t>
  </si>
  <si>
    <t>1.1.1.21</t>
  </si>
  <si>
    <t>1.1.1.22</t>
  </si>
  <si>
    <t>1.1.1.23</t>
  </si>
  <si>
    <t>1.1.1.24</t>
  </si>
  <si>
    <t>1.1.1.25</t>
  </si>
  <si>
    <t>1.1.1.26</t>
  </si>
  <si>
    <t>1.1.1.32</t>
  </si>
  <si>
    <t>1.1.1.33</t>
  </si>
  <si>
    <t>1.1.1.34</t>
  </si>
  <si>
    <t>1.1.1.35</t>
  </si>
  <si>
    <t>1.1.1.36</t>
  </si>
  <si>
    <t>1.1.1.37</t>
  </si>
  <si>
    <t>1.1.1.38</t>
  </si>
  <si>
    <t>1.1.1.39</t>
  </si>
  <si>
    <t>1.1.1.40</t>
  </si>
  <si>
    <t>1.1.1.41</t>
  </si>
  <si>
    <t>1.1.1.42</t>
  </si>
  <si>
    <t>1.1.1.43</t>
  </si>
  <si>
    <t>1.1.1.44</t>
  </si>
  <si>
    <t>1.1.1.45</t>
  </si>
  <si>
    <t>1.1.1.46</t>
  </si>
  <si>
    <t>1.1.1.47</t>
  </si>
  <si>
    <t>1.1.1.48</t>
  </si>
  <si>
    <t>1.1.1.49</t>
  </si>
  <si>
    <t>1.1.1.50</t>
  </si>
  <si>
    <t>1.1.1.51</t>
  </si>
  <si>
    <t>1.1.1.52</t>
  </si>
  <si>
    <t>1.1.1.53</t>
  </si>
  <si>
    <t>1.1.1.54</t>
  </si>
  <si>
    <t>1.1.1.55</t>
  </si>
  <si>
    <t>1.1.1.56</t>
  </si>
  <si>
    <t>1.1.1.57</t>
  </si>
  <si>
    <t>1.1.1.58</t>
  </si>
  <si>
    <t>1.1.1.59</t>
  </si>
  <si>
    <t>1.1.1.60</t>
  </si>
  <si>
    <t>1.1.1.61</t>
  </si>
  <si>
    <t>1.2.1.1</t>
  </si>
  <si>
    <t>1.2.1.2</t>
  </si>
  <si>
    <t>1.2.1.3</t>
  </si>
  <si>
    <t>1.3.1.1</t>
  </si>
  <si>
    <t>1.3.1.2</t>
  </si>
  <si>
    <t>2.1.1.1</t>
  </si>
  <si>
    <t>2.1.1.2</t>
  </si>
  <si>
    <t>2.1.1.3</t>
  </si>
  <si>
    <t>2.1.1.4</t>
  </si>
  <si>
    <t>პრიორიტეტი 1. საბაზისო ინფრასტრუქტურის გაუმჯობესება</t>
  </si>
  <si>
    <t>მყარსაფარიანი მოწესრიგებული მუნიციპალური გზების წილი მუნიციპალური გზების მთლიან მოცულობაში</t>
  </si>
  <si>
    <t>მიზანი 1.</t>
  </si>
  <si>
    <t>ურბანული განახლების პროექტების რაოდენობა</t>
  </si>
  <si>
    <t>ადგილობრივი მნიშვნელობის გზების (მათ შორის, ხიდების, ტროტუარების და სხვა საგზაო ინფრასტრუქტურასთან დაკავშირებული ნაგებობების) მოწყობა/რეაბილიტაცია</t>
  </si>
  <si>
    <t>მუნიციპალიტეტის ურბანული იერსახის გაუმჯობესება</t>
  </si>
  <si>
    <t>დმანისის მუნიციპალიტეტის მერია</t>
  </si>
  <si>
    <t xml:space="preserve"> მუნიციპალიტეტის საბაზისო ინფრასტრუქტურის გაუმჯობესება და ხელმისაწვდომობის ზრდა</t>
  </si>
  <si>
    <t>საგანმანათლებლო, კულტურული, სპორტული და ტურისტული ინფრასტრუქტურის განვითარება და მოდერნიზება</t>
  </si>
  <si>
    <t xml:space="preserve">სკოლებისა და საგანმანათლებლო დაწესებულებების ინფრასტრუქტურის მშენებლობა/რეაბილიტაცია და მოდერნიზება </t>
  </si>
  <si>
    <t xml:space="preserve">საზოგადოებრივი და რეკრეაციული სივრცეების მოწყობა, </t>
  </si>
  <si>
    <t>კულტურული და სპორტული ინფრასტრუქტურის შექმნა მოწესრიგება</t>
  </si>
  <si>
    <t>ადგილობრივი მეწარმეობის გაძლიერება და ბიზნესგარემოს განვითარება</t>
  </si>
  <si>
    <t>ბიზნესგარემოს გაუმჯობესება: რეგულაციების გამარტივება, ინვესტიციების მოზიდვა და საჯარო-კერძო პარტნიორობების ხელშეწყობა</t>
  </si>
  <si>
    <t>ინოვაციური ბიზნეს-სივრცეების (ბიზნეს ჰაბები, სტარტაპ ცენტრები) შექმნა და განვითარება</t>
  </si>
  <si>
    <t>პრიორიტეტი 3. ჯანდაცვა და სოციალური სერვისები</t>
  </si>
  <si>
    <t>ხარისხიანი, ხელმისაწვდომი და ადამიანზე ორიენტირებული ჯანდაცვა და სოციალური დაცვის სისტემის განვითარება.</t>
  </si>
  <si>
    <t>პრიორიტეტი 4. განათლება</t>
  </si>
  <si>
    <t>პრიორიტეტი 5. კულტურა, ახალგაზრდობა და სპორტი</t>
  </si>
  <si>
    <t>განათლების ხელმისაწვდომობის, ხარისხისა და ინფრასტრუქტურის გაუმჯობესება, მუნიციპალიტეტში ფუნქციონირებადი საგანმანათლებლო და არაფორმალური მომსახურებების მხარდაჭერის გზით</t>
  </si>
  <si>
    <t>განათლების სერვისებით მოსარგებლე ბავშვებისა და ახალგაზრდების წილი შესაბამისი ასაკობრივი ჯგუფის საერთო რაოდენობაში მუნიციპალიტეტში (%)</t>
  </si>
  <si>
    <t>ხარისხიანი სკოლამდელი განათლების ხელმისაწვდომობის უზრუნველყოფა და დაწესებულებების ეფექტიანი კოორდინაცია</t>
  </si>
  <si>
    <t>სკოლამდელ დაწესებულებებში რეგისტრირებული ბავშვების რაოდენობის პროცენტი იმ ბავშვების მთლიანი რაოდენობაზე, რომლებიც 2–6 წლის ასაკში სკოლამდელ განათლებას საჭიროებენ.</t>
  </si>
  <si>
    <t xml:space="preserve"> ახალი სტანდარტული ან ალტერნატიული საგანმანათლებლო სივრცეების/დაწესებულებების შექმნა</t>
  </si>
  <si>
    <t>საგანმანათლებლო ინფრასტრუქტურის (საერთო სივრცეები, უსაფრთხოება, სანიტარია) შესწავლა და საჭიროების მიხედვით მომზადება ავტორიზაციისთვის</t>
  </si>
  <si>
    <t>მონიტორინგის ინსტრუმენტების და მეთოდოლოგიის შემუშავება და გამოყენება სკოლამდელი დაწესებულებების ეფექტიანობის შეფასებისთვის</t>
  </si>
  <si>
    <t>პერსონალის საგანმანათლებლო მხარდაჭერა და პროფესიული განვითარების ხელშეწყობა</t>
  </si>
  <si>
    <t>საჯარო სკოლებისთვის საგანმანათლებლო პროექტების დაგეგმვა და შეთავაზება</t>
  </si>
  <si>
    <t>სკოლის მედალოსნების წახალისება</t>
  </si>
  <si>
    <t>პედაგოგთა წახალისება</t>
  </si>
  <si>
    <t>პროფესიული პროგრამების ხელმისაწვდომობის გაზრდა ფინანსური მხარდაჭერის გზით</t>
  </si>
  <si>
    <t>პროფესიულ პროგრამებზე რეგისტრირებული დმანისის მოქალაქეების რაოდენობა</t>
  </si>
  <si>
    <t>პროფესიული საგანმანათლებლო პროგრამებზე ჩარიცხული სტუდენტებისთვის სწავლის საფასურის თანადაფინანსება (შვეიცარიულ- აგრარული სკოლა "კავკასია")</t>
  </si>
  <si>
    <t>პროფესიული სტუდენტების ერთჯერადი ფულადი წახალისება</t>
  </si>
  <si>
    <t>პროფესიულ კოლეჯებთან თანამშრომლობა და „ღია კარის დღეების“ ორგანიზება</t>
  </si>
  <si>
    <t xml:space="preserve">მიზანი 4.1. </t>
  </si>
  <si>
    <t>გავლენის ინდიკატორი 4.1:</t>
  </si>
  <si>
    <t>ამოცანის შედეგის ინდიკატორი 4.1.1</t>
  </si>
  <si>
    <t>4.1.1.1</t>
  </si>
  <si>
    <t>4.1.1.2</t>
  </si>
  <si>
    <t>4.1.1.3</t>
  </si>
  <si>
    <t>4.1.1.4</t>
  </si>
  <si>
    <t>4.1.1.5</t>
  </si>
  <si>
    <t>ამოცანის შედეგის ინდიკატორი 4.2.2</t>
  </si>
  <si>
    <t>ამოცანის შედეგის ინდიკატორი 2.1.1</t>
  </si>
  <si>
    <t>გავლენის ინდიკატორი 3.1:</t>
  </si>
  <si>
    <t>3.1.1.1</t>
  </si>
  <si>
    <t>3.1.1.2</t>
  </si>
  <si>
    <t>3.1.1.3</t>
  </si>
  <si>
    <t>3.1.1.4</t>
  </si>
  <si>
    <t>3.1.1.5</t>
  </si>
  <si>
    <t>3.1.1.6</t>
  </si>
  <si>
    <t>4.2.2.1</t>
  </si>
  <si>
    <t>4.2.2.2</t>
  </si>
  <si>
    <t>4.2.2.3</t>
  </si>
  <si>
    <t xml:space="preserve">მიზანი 3.1. </t>
  </si>
  <si>
    <t xml:space="preserve">ამოცანა 3.1.1 </t>
  </si>
  <si>
    <t>სოციალურ სერვისებზე ხელმისაწვდომობის დონე</t>
  </si>
  <si>
    <t xml:space="preserve">მძიმე დიაგნოზის მქონე და სხვადასხვა სოციალური ფენის მოსახლეობის  სოციალური დაცვა  </t>
  </si>
  <si>
    <t xml:space="preserve">ზამთრის სეზონის დადგომასთან დაკავშირებით საწვავით უზრუნველყოფა </t>
  </si>
  <si>
    <t>სამედიცინო სტაციონალური,ამბულატორიული, აუტიზმის სპექტრისა და მედიკამენტებით მომსახურებით უზრუნველყოფა</t>
  </si>
  <si>
    <t xml:space="preserve">მზრუნველობა მოკლებულთა უფასო კვებით უზრუნველყოფა </t>
  </si>
  <si>
    <t>ტრანსპორტით მომსახურების მუნიციპალური პროგრამის განხორციელება</t>
  </si>
  <si>
    <t>ხანდაზმულთა შინმოვლისა და ჯანსაღი დაბერების პროგრამის განხორციელება</t>
  </si>
  <si>
    <t>ქალთა სოციალურ-ეკონომიკური გაძლიერების ქვეპროგრამის განხორციელება</t>
  </si>
  <si>
    <t>დმანისის ბავშვთა დღის და ადრეული განვითარების ცენტრის თანადაფინსების ქვეპროგრამის განხორციელება</t>
  </si>
  <si>
    <t>პერსონალური ასისტენტის სერვისის პროგრამა</t>
  </si>
  <si>
    <t>სოფლის მხარდაჭერის პროგრამა</t>
  </si>
  <si>
    <t>3.1.1.7</t>
  </si>
  <si>
    <t>3.1.1.8</t>
  </si>
  <si>
    <t>3.1.1.9</t>
  </si>
  <si>
    <t>3.1.1.10</t>
  </si>
  <si>
    <t>ბენეფიციართა რაოდენობა</t>
  </si>
  <si>
    <t>მუნიციპალიტეტის მერის ანგარიში</t>
  </si>
  <si>
    <t>ააიპ "მხარდაჭერის სახლი"</t>
  </si>
  <si>
    <t>ააიპ "ბავშვი, ოჯახი, საზოგადოება"</t>
  </si>
  <si>
    <t>ზრუნვის სააგენტო</t>
  </si>
  <si>
    <t>ა(ა)იპ დმანისის სერვის ჯგუფი</t>
  </si>
  <si>
    <t>06 02 01</t>
  </si>
  <si>
    <t>06 02 02</t>
  </si>
  <si>
    <t>06 02 03</t>
  </si>
  <si>
    <t>06 02 05</t>
  </si>
  <si>
    <t>06 02 06</t>
  </si>
  <si>
    <t>06 02 08</t>
  </si>
  <si>
    <t>06 02 09</t>
  </si>
  <si>
    <t>06 02 10</t>
  </si>
  <si>
    <t>06 02 11</t>
  </si>
  <si>
    <t>პრიორიტეტი 2. ეკონომიკური გაძლიერება და მეწარმეობის განვითარება</t>
  </si>
  <si>
    <t>ამოცანა 4.2.2</t>
  </si>
  <si>
    <t>ამოცანა 4.1.1</t>
  </si>
  <si>
    <t>მდგრადი კულტურული, სპორტული, ახალგაზრდული და ტურისტული ეკოსისტემის ფორმირება</t>
  </si>
  <si>
    <t>ქვეპროგრამის ფარგლებში უზრუნველყოფილია  დმანისის მუნიციპალიტეტის მერიის, Hilfwserk International - ის,  იგპ ქალთა ასოციაცია „თანხმობას“ და ა(ა)იპ ,,მხარდაჭერის სახლის“ მიერ   დმანისის მუნიციპალიტეტში რეგისტრირებული ხანდაზმულთათვის მობილური ზრუნვის მომსახურებებზე ხელმისაწვდომობის გაზრდა, ხანდაზმულთა საკითხებზე კონსულტაციების გაწევა და ჯანსაღი დაბერების აქტივობების განხხორციელება.</t>
  </si>
  <si>
    <t>პროგრამა უზრუნვეყოფს დმანისში მცხოვრებ და რეგისტრირებულ ქალთა სოციალური და ეკონომიკური უფლებების რეალიზების ხელშეწყობა, რესურსებზე ხელმისაწვდომობის გაზრდით და საგანმანათლებლო მომსახურების მიწოდების გზით.</t>
  </si>
  <si>
    <t>ჯანმრთელობის დაცვის ხელშეწყობა და მოსახლეობის სოციალური დაცვა მუნიციპალიტეტის  ერთ–ერთ მთავარ პრიორიტეტს წარმოადგენს. მუნიციპალიტეტი არსებული რესურსების ფარგლებში ახორციელებს  სხვადასხვა სოციალური კატეგორიის მოსახლეობის  დახმარებას.</t>
  </si>
  <si>
    <t xml:space="preserve">ქვეპროგრამის ფარგლებში წელიწადში ერთხელ მუნიციპალიტეტში რეგისტრირებულ პროგრამით გათვალისწინებულ პირებს, ოჯახებს საშუალება ეძლევათ ზამთრის სეზონის დადგომასთან დაკავშირებით, გათბობის მიზნით, მუნიციპალიტეტიდან დახმარების სახით მიიღონ შეშა/ბრიკეტი ან სხვა მასალა.  </t>
  </si>
  <si>
    <t>სოციალურად დაუცველი მოსახლეობის სამედიცინო, სტაციონარული, ამბულატორიული, ფიზიკური თერაპიისა და რეაბილიტაციის  დახმარების მიღების უზრუნველყოფა</t>
  </si>
  <si>
    <t xml:space="preserve">ა(ა)იპ ,,დმანისის სათნოების სახლი" დღეში ერთხელ პროგრამით მოსარგებლეებს უზრუნველყოფს  სადილით (სამკომპონენტიანი). პროგრამით მოსარგებლეს შეუძლია სადილი მიირთვას ადგილზე ან წაიღოს სახლში. განსაკუთრებული საჭიროების მქონე პირთათვის ცენტრში ფუნქციონირებს ბინაზე მიტანის სერვისი.  </t>
  </si>
  <si>
    <t>უზრუნველყოფილია სხვადასხვა სოციალური ჯგუფების ტრანსპორტირება საქალაქთაშორისო და შინდა  მუნიციპალური  მიმართულებით სხვადასხვა სერვისებით სარგებლობისათვის.</t>
  </si>
  <si>
    <t xml:space="preserve">პროგრამის მიზანია სპეციალური საჭიროების  მქონე ბავშვთა უფლებების რეალიზების უზრუნველყოფა ხარისხიანი სოციალური სერვისის მიწოდების, ფიზიკური და სოციალური მდგომარეობის გაუმჯობესებისა, საზოგადოებაში ინტეგრაციის ხელშეწყობის გზით. </t>
  </si>
  <si>
    <t xml:space="preserve">პროგრამა უზრუნველყოფს  შშმ პირთა დამოუკიდებელი ცხოვრების და საზოგადოებაში ინტეგრირების ხელშეწყობას; პროგრამით დადგენილი კრიტერიუმების შესაბამისად სახელმწიფოსაგან დელეგირებული უფლებამოსილების განხორციელებისათვის გამოყოფილი მიზნობრივი ტრანსფერის ფარგლებში მომსახურების მიმღები პირისათვის პერსონალური ასისტენტის სერვისის მიწოდებას, რომელიც ამაღლებს მომსახურების მიმღებ პირთა დამოუკიდებლობის  ხარისხის გაზრდას და სოციალურ აქტივობას. </t>
  </si>
  <si>
    <t>დმანისის მუნიციპალიტეტის ტერიტორიაზე არსებული სასოფლო-სამეურნეო დანიშნულების მიწის ნაკვეთების სამეურნეო დანიშნულებით დამუშავების პროცესის წახალისება, მოქალაქეთა ხელშეწყობა, სოფლად მცხოვრები მოსახლეობის სოციალური პირობების გაუმჯობესება და მიგრაციის პროცესის შეჩერება.</t>
  </si>
  <si>
    <t>უსაფრთხო და თანამედროვე ინფრასტრუქტურის შექმნა.</t>
  </si>
  <si>
    <t>დმანისის მუნიციპალიტეტის გრძელვადიანი განვითარების დოკუმენტი</t>
  </si>
  <si>
    <t>ბოსლების საბავშვო ბაღის მშენებლობა</t>
  </si>
  <si>
    <t>ოროზმანის ალტერნატიული სათემო საბავშვო ბაღის მშენებლობა</t>
  </si>
  <si>
    <t>იაპონიის საელჩო (GGP)</t>
  </si>
  <si>
    <t>სოფელ ზემო ოროზმანში იაპონიის საგრანტო პროექტის (GGP) ფარგლებში, სოფელ ზემო ოროზმანში აშენდება ორჯგუფიანი ალტერნატიული სათემო საბავშვო ბაღი, რომელიც სასწავლო დღეებში 4 საათის განმავლობაში მოემსახურება ოროზმანის თემის (5 სოფელი) წარმომადგენელ 3-6 წლის აღსაზრდელებს. ბავშვთა რაოდენობიდან გამომდინარე შესაძლებელია სწავლება იყოს ორ სმენიანი.</t>
  </si>
  <si>
    <t xml:space="preserve">ამოცანა 1.1.1 </t>
  </si>
  <si>
    <t>ამოცანა 1.1.2</t>
  </si>
  <si>
    <t>ამოცანის შედეგის ინდიკატორი 1.1.2</t>
  </si>
  <si>
    <t>1.1.2.1</t>
  </si>
  <si>
    <t>1.1.2.2</t>
  </si>
  <si>
    <t>1.1.2.3</t>
  </si>
  <si>
    <t>1.1.2.4</t>
  </si>
  <si>
    <t>1.1.2.5</t>
  </si>
  <si>
    <t>1.1.2.6</t>
  </si>
  <si>
    <t>1.1.2.7</t>
  </si>
  <si>
    <t>1.1.2.8</t>
  </si>
  <si>
    <t>1.1.2.9</t>
  </si>
  <si>
    <t>მიზანი 1.2.</t>
  </si>
  <si>
    <t>ამოცანა 1.2.1</t>
  </si>
  <si>
    <t>ამოცანა 1.2.2</t>
  </si>
  <si>
    <t>ამოცანის შედეგის ინდიკატორი 1.2.2</t>
  </si>
  <si>
    <t>1.2.2.1</t>
  </si>
  <si>
    <t>1.2.2.2</t>
  </si>
  <si>
    <t>1.2.2.3</t>
  </si>
  <si>
    <t>1.2.2.4</t>
  </si>
  <si>
    <t>1.2.2.5</t>
  </si>
  <si>
    <t>1.2.2.6</t>
  </si>
  <si>
    <t>1.2.2.7</t>
  </si>
  <si>
    <t>1.2.2.8</t>
  </si>
  <si>
    <t>ამოცანა 1.2.3</t>
  </si>
  <si>
    <t>1.2.3.1</t>
  </si>
  <si>
    <t>1.2.3.2</t>
  </si>
  <si>
    <t>1.2.3.3</t>
  </si>
  <si>
    <t>1.2.3.4</t>
  </si>
  <si>
    <t>1.2.3.5</t>
  </si>
  <si>
    <t xml:space="preserve">ამოცანა 1.2.4 </t>
  </si>
  <si>
    <t>ამოცანის შედეგის ინდიკატორი 1.2.4</t>
  </si>
  <si>
    <t>1.2.4.1</t>
  </si>
  <si>
    <t>ამოცანა 1.2.5</t>
  </si>
  <si>
    <t>ამოცანის შედეგის ინდიკატორი 1.2.5</t>
  </si>
  <si>
    <t>1.2.5.1</t>
  </si>
  <si>
    <t>1.2.5.2</t>
  </si>
  <si>
    <t>1.2.5.3</t>
  </si>
  <si>
    <t>1.2.5.4</t>
  </si>
  <si>
    <t>ტურისტული მარკირება</t>
  </si>
  <si>
    <t>მიზანი 1.3</t>
  </si>
  <si>
    <t>ამოცანა 1.3.1</t>
  </si>
  <si>
    <t>გავლენის ინდიკატორი 1.3.1:</t>
  </si>
  <si>
    <t>ამოცანა 1.3.2</t>
  </si>
  <si>
    <t>ამოცანის შედეგის ინდიკატორი 1.3.2</t>
  </si>
  <si>
    <t>1.3.2.1</t>
  </si>
  <si>
    <t>1.3.2.2</t>
  </si>
  <si>
    <t>1.3.2.3</t>
  </si>
  <si>
    <t>1.3.2.4</t>
  </si>
  <si>
    <t>ეკოლოგიურად პასუხისმგებელი ინფრასტრუქტურული სტანდარტების დანერგვა;</t>
  </si>
  <si>
    <t>1.3.2.5</t>
  </si>
  <si>
    <t>1.3.2.6</t>
  </si>
  <si>
    <t>1.3.2.7</t>
  </si>
  <si>
    <t>ბუნებრივი რესურსების რაციონალური მართვა</t>
  </si>
  <si>
    <t>გარემოს დაბინძურების შემცირება და ნარჩენების მართვის თანამედროვე პრაქტიკის დანერგვა;</t>
  </si>
  <si>
    <t>ამოცანა 1.3.3</t>
  </si>
  <si>
    <t>ამოცანის შედეგის ინდიკატორი 1.3.3</t>
  </si>
  <si>
    <t>1.3.3.1</t>
  </si>
  <si>
    <t>ამოცანა 1.3.4</t>
  </si>
  <si>
    <t>მწვანე სივრცეების, ეკო-ზოლებისა და ზოგადი ურბანული გარემოს გამწვანების გაძლიერება</t>
  </si>
  <si>
    <t>ამოცანის შედეგის ინდიკატორი 1.3.4</t>
  </si>
  <si>
    <t>1.3.4.1</t>
  </si>
  <si>
    <t>1.3.4.2</t>
  </si>
  <si>
    <t>1.3.4.3</t>
  </si>
  <si>
    <t>ამოცანა 1.3.5</t>
  </si>
  <si>
    <t>ამოცანის შედეგის ინდიკატორი 1.3.5</t>
  </si>
  <si>
    <t>1.3.5.1</t>
  </si>
  <si>
    <t>1.3.5.2</t>
  </si>
  <si>
    <t>1.3.5.3</t>
  </si>
  <si>
    <t>მიუსაფარი და ქუჩის ძაღლების პოპულაციის ჰუმანური მართვა.</t>
  </si>
  <si>
    <t>მდგრადი, მრავალმხრივი ადგილობრივი ეკონომიკის განვითარება, მეწარმეობის, აგროინოვაციების და ტურიზმის ხელშეწყობით.</t>
  </si>
  <si>
    <t>მიზანი 2.1</t>
  </si>
  <si>
    <t>ამოცანა 2.1.1</t>
  </si>
  <si>
    <t>ამოცანა 2.1.2</t>
  </si>
  <si>
    <t>2.1.2.1</t>
  </si>
  <si>
    <t>2.1.2.2</t>
  </si>
  <si>
    <t>2.1.2.3</t>
  </si>
  <si>
    <t>2.1.2.4</t>
  </si>
  <si>
    <t>ამოცანა 2.1.3</t>
  </si>
  <si>
    <t>ამოცანის შედეგის ინდიკატორი 2.1.3</t>
  </si>
  <si>
    <t>2.1.3.1</t>
  </si>
  <si>
    <t>ამოცანის შედეგის ინდიკატორი 2.1.5</t>
  </si>
  <si>
    <t>2.1.5.1</t>
  </si>
  <si>
    <t>ინოვაციური ტურისტული პროდუქტებისა და სერვისების განვითარების ხელშეწყობა.</t>
  </si>
  <si>
    <t>მოსახლეობის სოციალური მდგომარეობის გაუმჯობესება</t>
  </si>
  <si>
    <t>სოციალურად დაუცველი მოსახლეობის მხარდაჭერა, შესაძლებლობების ზრდაზე ორიენტირებული სოციალური პროგრამების დანერგვა</t>
  </si>
  <si>
    <t>ამოცანის შედეგის ინდიკატორი 3.1.1</t>
  </si>
  <si>
    <t>მიზანი 5.1</t>
  </si>
  <si>
    <t>გავლენის ინდიკატორი 5.1:</t>
  </si>
  <si>
    <t>ამოცანა 5.1.1</t>
  </si>
  <si>
    <t>ამოცანის შედეგის ინდიკატორი 5.1.1</t>
  </si>
  <si>
    <t>5.1.1.2</t>
  </si>
  <si>
    <t>5.1.1.3</t>
  </si>
  <si>
    <t>5.1.1.4</t>
  </si>
  <si>
    <t>5.1.1.5</t>
  </si>
  <si>
    <t>5.1.1.6</t>
  </si>
  <si>
    <t>ამოცანა 5.1.2</t>
  </si>
  <si>
    <t>ამოცანის შედეგის ინდიკატორი 5.1.2</t>
  </si>
  <si>
    <t>5.1.2.1</t>
  </si>
  <si>
    <t>ამოცანა 5.1.3</t>
  </si>
  <si>
    <t>კომპეტენციის ფარგლებში დმანისის მუნიციპალიტეტის მატერიალური და არამატერიალური კულტურული მემკვიდრეობის, ისტორიული და მხატვრული ძეგლების დაცვის, შენარჩუნებისა და მათი ხელმისაწვდომობის უზრუნველყოფა ინოვაციური და ციფრული პლატფორმების გამოყენებით</t>
  </si>
  <si>
    <t>მიზანი 5.2</t>
  </si>
  <si>
    <t>ამოცანა 5.2.1</t>
  </si>
  <si>
    <t>ამოცანის შედეგის ინდიკატორი 5.2.1</t>
  </si>
  <si>
    <t>ამოცანა 5.2.2</t>
  </si>
  <si>
    <t>ამოცანის შედეგის ინდიკატორი 5.2.2</t>
  </si>
  <si>
    <t>ამოცანა 5.2.3</t>
  </si>
  <si>
    <t>ამოცანის შედეგის ინდიკატორი 5.2.3</t>
  </si>
  <si>
    <t>ამოცანა 5.2.4</t>
  </si>
  <si>
    <t>სპორტის სფეროში ადგილობრივი პარტნიორობისა და კოლაბორაციის გაძლიერება</t>
  </si>
  <si>
    <t>სპორტული კლუბების, სკოლის გუნდებისა და ა(ა)იპ-ების საქმიანობის კოორდინაციის გაუმჯობესება</t>
  </si>
  <si>
    <t>მიზანი 5.3</t>
  </si>
  <si>
    <t>ახალგაზრდული სივრცეების, ბიბლიოთეკებისა და ტექნო-ჰაბების განვითარება;</t>
  </si>
  <si>
    <t>ამოცანა 5.3.1</t>
  </si>
  <si>
    <t>გავლენის ინდიკატორი 5.3:</t>
  </si>
  <si>
    <t>ამოცანის შედეგის ინდიკატორი 5.3.1</t>
  </si>
  <si>
    <t>ამოცანა 5.3.2</t>
  </si>
  <si>
    <t>ამოცანის შედეგის ინდიკატორი 5.3.2</t>
  </si>
  <si>
    <t>ამოცანა 5.3.3</t>
  </si>
  <si>
    <t>თემატური კონკურსებისა და პროექტების ორგანიზება</t>
  </si>
  <si>
    <t>ამოცანის შედეგის ინდიკატორი 5.3.3</t>
  </si>
  <si>
    <t>ამოცანა 5.3.4</t>
  </si>
  <si>
    <t>ამოცანის შედეგის ინდიკატორი 5.3.4</t>
  </si>
  <si>
    <t>ქ.დმანისში 9 აპრილის ქუჩის, 9 აპრილის ჩიხის და ვახტანგ მეფის ქუჩის რეაბილიტაცია</t>
  </si>
  <si>
    <t>დმანისის მუნიციპალიტეტის ამამლო-ირგანჩაის მისასვლელი გზის რეაბილიტაცია პკ 50+00--90+00</t>
  </si>
  <si>
    <t>ქ. დმანისში გამსახურდიას ქუჩის რეაბილიტაცია</t>
  </si>
  <si>
    <t>სოფ.პანტიანის მისასვლელი გზის რეაბილიტაცია ( II ეტაპი)</t>
  </si>
  <si>
    <t>ქ. დმანისი ვახტანგ მეფის ქუჩის რეაბილიტაცია</t>
  </si>
  <si>
    <t>ქ. დმანისი შოთა რუსთაველის ქუჩის რეაბილიტაცია</t>
  </si>
  <si>
    <t>ქ. დმანისი გაბაშვილი ქუჩის რეაბილიტაცია</t>
  </si>
  <si>
    <t xml:space="preserve"> ქ. დმანისში 26 მაისის ქუჩის რეაბილიტაცია</t>
  </si>
  <si>
    <t>ქ. დმანისში წმინდა ნინოს ჩიხის რეაბილიტაცია</t>
  </si>
  <si>
    <t>ქ. დმანისში სააკაძის ქუჩის რეაბილიტაცია</t>
  </si>
  <si>
    <t>სოფ. ჯავახის მისასვლელი გზის რეაბილიტაცია</t>
  </si>
  <si>
    <t>ქვემო ოროზმანი-ზემო ოროზმანი-მთისძირის მისასვლელი გზის რეაბილიტაცია</t>
  </si>
  <si>
    <t xml:space="preserve">სოფ. ბოსლების მისასვლელი გზის რეაბილიტაციის </t>
  </si>
  <si>
    <t>სოფ. ქვემო კარაბულახის მისასვლელი გზის რეაბილიტაცია</t>
  </si>
  <si>
    <t>სოფ. დალარის მისასვლელი გზის რეაბილიტაცია</t>
  </si>
  <si>
    <t>სოფ ბაზაქლოს მისასვლელი გზის რეაბილიტაცია</t>
  </si>
  <si>
    <t>სოფ კამარლოდან დაგარახლო-იფნარი-კიზლაჯლოს საავტომობილო გზის რეაბილიტაცია</t>
  </si>
  <si>
    <t>სოფ.პანტიანის მისასვლელი გზის რეაბილიტაცია ( III ეტაპი)</t>
  </si>
  <si>
    <t>სოფ. ტნუსის მისასვლელი გზის რეაბილიტაცია</t>
  </si>
  <si>
    <t>2028-2029</t>
  </si>
  <si>
    <t>ქ. დმანისი თევდორე მღვდლის ქუჩის რეაბილიტაცია</t>
  </si>
  <si>
    <t>სოფ გომარეთის შიდა საუბნო გზის რეაბილიტაცია სარეაბილიტაციო სამუშაოები-პკ1+20-პკ10+90</t>
  </si>
  <si>
    <t>ქ. დმანისში სიონის ჩიხების რეაბილიტაცია</t>
  </si>
  <si>
    <t>კამარლო-შახმარლოს მისასვლელი გზის რეაბილიტაცია</t>
  </si>
  <si>
    <t>2027-2029</t>
  </si>
  <si>
    <t>2027-2030</t>
  </si>
  <si>
    <t>დმანისიქვემო ორზმანი-მამლო-მამიშლო-საფარლოს გზის რეაბილიტაცია</t>
  </si>
  <si>
    <t>2026-2028</t>
  </si>
  <si>
    <t>საავტომობილო გზების დეპარტამენტი</t>
  </si>
  <si>
    <t>დმანისის მუნიციპალიტეტის სოფ ბოსლებში შიდა ქუჩებში სანიაღვრე არხების მოწყობა</t>
  </si>
  <si>
    <t>დმანისის მუნიციპალიტეტის სოფ: ვარდისუბანში მე-6 ქუჩაზე სანიაღვრე არხის მოწყობა</t>
  </si>
  <si>
    <t>ქ. დმანისში 9 აპრილის ქუჩა N36-თან კედლის მოწყობა</t>
  </si>
  <si>
    <t>ქ. დმანისში მესტიის ქუჩაზე სანიაღვრე არხების მოწყობა</t>
  </si>
  <si>
    <t>კიზილქილისის მისასვლელი გზის რეაბილიტაცია</t>
  </si>
  <si>
    <t>გოგებაშვილის ქუჩაზე სადრენაჟე სისტემის მოწყობა</t>
  </si>
  <si>
    <t>ირგანჩაის მისასვლელი გზის 1 ეტაპის რეაბილიტაცია</t>
  </si>
  <si>
    <t>ორმაშენის გზის რეაბილიტაცია (მოხრეშვა)</t>
  </si>
  <si>
    <t>ანძის მისასვლელი გზის რეაბილიტაცია (მოხრეშვა)</t>
  </si>
  <si>
    <t>სოფ გუგუთის შიდა  გზის რეაბილიტაცია</t>
  </si>
  <si>
    <t>სოფ. ზემო კარაბულახში სასაფლაოსთან მისასვლელი გზის რეაბილიტაცია</t>
  </si>
  <si>
    <t>ირგანჩაის მისასვლელი გზის 3 ეტაპის რეაბილიტაცია</t>
  </si>
  <si>
    <t>სოფ ქციის მისასვლელი გზის რეაბილიტაცია</t>
  </si>
  <si>
    <t>სოფ ლოქჭანდრის მისასვლელი გზის რეაბილიტაცია</t>
  </si>
  <si>
    <t>სოფ გორა კამიშლოს მისასვლელი გზის რეაბილიტაცია</t>
  </si>
  <si>
    <t>ქ. დმანისში თამარ მეფის ქ. რეაბილიტაცია</t>
  </si>
  <si>
    <t xml:space="preserve">ქ. დმანისში ვაჟა ფშაველას ქუჩის რეაბილიტაცია </t>
  </si>
  <si>
    <t>ქ. დმანისში მესტიის ქუჩის რეაბილიტაცია</t>
  </si>
  <si>
    <t>ქ. დმანისში ბარათაშვილის ქ. რეაბილიტაცია</t>
  </si>
  <si>
    <t>ქ. დმანისში ერეკლე მეორის ქ. რეაბილიტაცია</t>
  </si>
  <si>
    <t>ქ. დმანისში ჩოლოყაშვილის ქ. რეაბილიტაცია</t>
  </si>
  <si>
    <t>ქ. დმანისში ყაზბეგის ქ. რეაბილიტაცია</t>
  </si>
  <si>
    <t>ქ. დმანისში 300 არაგველის ქ. რეაბილიტაცია</t>
  </si>
  <si>
    <t>ქ. დმანისში აღორძინების ქ. რეაბილიტაცია</t>
  </si>
  <si>
    <t>ქ. დმანისში თიკანაძის ქ. რეაბილიტაცია</t>
  </si>
  <si>
    <t>სოფ სოგუთლოს მისასვლელი გზის რეაბილიტაცია</t>
  </si>
  <si>
    <t>სოფ ანგრევნის მისასვლელი გზის რეაბილიტაცია</t>
  </si>
  <si>
    <t>დმანისის მუნიციპალიტეტში არსებული 10 სოფლისა წყალმომარაგების სისტემების რეაბილიტაცია-მშენებლობის საპროექტო სამუშაოები ე.წ „სალარაძო“ სათავიდან მაგისტრალური მილსადენები 10 სოფელის წყალმომარაგებისთვის.</t>
  </si>
  <si>
    <t>აღნიშნული პროექტის განხორციელების შემდგომ 2000-მდე  ადამიანი მიიღებს სასმელად ვარგის უწყვეტ წყალს, რომელიც მოიცავს 10 სოფელს.</t>
  </si>
  <si>
    <t>2026-2030</t>
  </si>
  <si>
    <t>სოფელ ზემო კარაბულახში სამელი წყლის რეზერვუარისა და შიდა ქსელის მოწყობა</t>
  </si>
  <si>
    <t>შპს საქართველოს გაერთიანებული წყალმომარაგების კომპანია</t>
  </si>
  <si>
    <t>სოფ გომარეთში სასმელი წყლის სისტემის რეაბილიტაცია</t>
  </si>
  <si>
    <t>სოფ კამარლოში სასმელი წყლის სისტემის რეაბილიტაცია</t>
  </si>
  <si>
    <t>სოფ შახმარლოში სასმელი წყლის სისტემის რეაბილიტაცია</t>
  </si>
  <si>
    <t>სოფ ირგანჩაიში სასმელი წყლის სისტემის რეაბილიტაცია</t>
  </si>
  <si>
    <t>სოფ სარკინეთის სასმელი წყლის შიდა ქსელის მოწყობა</t>
  </si>
  <si>
    <t>სოფ კამიშლოს სასმელი წყლის ქსელის რეაბილიტაცია</t>
  </si>
  <si>
    <t>ორმაშენის სასმელი წყლის რეაბილიტაცია</t>
  </si>
  <si>
    <t>ზეზვას და მზიას ძეგლის დამზადება</t>
  </si>
  <si>
    <t>სოფ კიზლაჯლოში მინი სტადიონის მოწყობის სამუშაოები</t>
  </si>
  <si>
    <t>ქ. დმანისში ტურისტული ცენტრისთვის შენობის მშენებლობა (სვანური კოშკი)</t>
  </si>
  <si>
    <t>სოფ იაღუფლოში სკვერი და სპორტული მოედნის მოწყობა</t>
  </si>
  <si>
    <t>2026-2037</t>
  </si>
  <si>
    <t>სოფ მთისძირში სტადიონის რეაბილიტაციის სამშაოები</t>
  </si>
  <si>
    <t>ქ. დმანისში გორგასლის ქუჩაზე მდებარე ცენტრალური სტადიონის რეაბილიტაცი</t>
  </si>
  <si>
    <t>ქ.დმანისში წმ.ნინოს ქუჩისა და 9 აპრილის ქუჩის რეკონსტრუქცია-რეაბილიტაცია (ფასადების რეაბილიტაცია</t>
  </si>
  <si>
    <t>ქ.დმანისში გოგებაშვილის ქუჩაზე სკვერი მოწყობის</t>
  </si>
  <si>
    <t>სოფ მამიშლოში სპორტ დარბაზის მშენებლობა</t>
  </si>
  <si>
    <t>ქ. დმანისში მრავალფუნქციური სპორტული კომპლექსის მშენებლობა</t>
  </si>
  <si>
    <t>მგფ</t>
  </si>
  <si>
    <t>1.2.3.6</t>
  </si>
  <si>
    <t>ქ. დმანისში ამფითეატრის მშენებლობა და მიმდებარე სკვერის რეაბილიტაცია</t>
  </si>
  <si>
    <t xml:space="preserve">სარკინეთის ბაღის გამაგრება </t>
  </si>
  <si>
    <t>1.2.3.7</t>
  </si>
  <si>
    <t>1.2.3.8</t>
  </si>
  <si>
    <t>1.2.3.9</t>
  </si>
  <si>
    <t>სოფ ქვემო ოროზმანში სპორტული დარბაზის მშენებლობა</t>
  </si>
  <si>
    <t>სოფ ამამლოში სპორტული დარბაზის მშენებლობა</t>
  </si>
  <si>
    <t>სოფ პანტიანის გადმოსახვევთან გადმოსახედის მოწყობა</t>
  </si>
  <si>
    <t>ქ. დმანისი N3 საჯარო სკოლის რეაბილიტაცია</t>
  </si>
  <si>
    <t>სოფ გომარეთის ექვთიმე თაყაიშვილის სახელობის საჯარო სკოლის რეაბილიტაცია</t>
  </si>
  <si>
    <t>სოფ ზემო კარაბულახის საჯარო სკოლის რეაბილიტაცია</t>
  </si>
  <si>
    <t>სოფ ზემო კარაბულახში საბავშო ბაღის მშენებლობა</t>
  </si>
  <si>
    <t>2028-2032</t>
  </si>
  <si>
    <t>1.1.1.27</t>
  </si>
  <si>
    <t>1.1.1.28</t>
  </si>
  <si>
    <t>1.1.1.29</t>
  </si>
  <si>
    <t>1.1.1.30</t>
  </si>
  <si>
    <t>1.1.1.31</t>
  </si>
  <si>
    <t>ვიზიტორთა სტუმრობაზე მორგებული მცირე ინფრასტრუქტურის მოწყობა — პანორამული სივრცეები, ფოტოზონები</t>
  </si>
  <si>
    <t>არქეოლოგიურ ობიექტებზე AR/VR ვიზუალური გამოცდილებების დანერგვა</t>
  </si>
  <si>
    <t>კომპეტენციის ფარგლებში ისტორიულ-კულტურული ობიქტების დაცვითი პროექტების განხორციელება</t>
  </si>
  <si>
    <t>საფეხმავლო და ეკო-ბილიკების მოწყობა</t>
  </si>
  <si>
    <t>იაღუფლოს წყალსაცავის მიმდებარედ საკემპინგე სივრცის მოწყობა</t>
  </si>
  <si>
    <t>ზურტაკეთის კანიონის კეთილმოწყობა</t>
  </si>
  <si>
    <t>1.2.5.6</t>
  </si>
  <si>
    <t>1.2.5.7</t>
  </si>
  <si>
    <t>1.2.5.8</t>
  </si>
  <si>
    <t>1.2.5.9</t>
  </si>
  <si>
    <t>1.2.5.10</t>
  </si>
  <si>
    <t>1.2.5.11</t>
  </si>
  <si>
    <t>მუნიციპალიტეტში ბიზნეს სექტორის ბრუნვა</t>
  </si>
  <si>
    <t xml:space="preserve"> მცირე და საშუალო მეწარმეების მხარდამჭერი საგრანტო პროგრამების განხორციელება</t>
  </si>
  <si>
    <t>სახელმწიფო და მუნიციპალიტეტი ერთობლივად განახორციელებენ  მიზნობრივ  პროგრამებს (აწარმოე 
საქართველო, დანერგე მომავალი და მსგავსი პროგრამები) 
 მცირე და საშუალო მეწარმეების მხარდასაჭერად, რაც ხელს შეუწყობს 
ადგილობრივი მეწარმეობის გაძლიერებას, ახალი სამუშაო ადგილების შექმნას, 
ინოვაციური საქმინობის წახალისებას და ეკონომიკური აქტივობის ზრდას. 
პროგრამები ორიენტირებული იქნება სტარტაპების განვითარებაზე, წარმოების 
გაფართოებაზე და ადგილობრივი პროდუქციის კონკურენტუნარიანობის გაზრდაზე, 
რაც დადებითად აისახება მუნიციპალიტეტის მდგრად სოციალურ-ეკონომიკურ
განვითარებაზე.</t>
  </si>
  <si>
    <t xml:space="preserve">დაფინანსებული სტარტაპების და  მცირე და საშუალო მეწარმე 
სუბიექტების რაოდენობა, ადგილობრივი შემოსავლების ზრდა </t>
  </si>
  <si>
    <t>დაფინანსებული პროექტების რაოდენობა</t>
  </si>
  <si>
    <t>ეკონომიკის სამინისტრო; გარემოს დაცვისა და სოფლის მეურნეობის სამინისტრო</t>
  </si>
  <si>
    <t xml:space="preserve"> მეწარმეობის სასწავლო პროგრამებისა და ტრენინგების ორგანიზება;</t>
  </si>
  <si>
    <t>მეწარმეებისათვის სასწავლო პროგრამებისა და ტრენინგ სემინარების ორგანიზება, 
რომელიც მიმართულია ადგილობრივი მეწარმეების ცოდნისა დ პრაქტიკული 
უნარების გაძლიერებისაკენ, ბიზნესის ეფექტიანობის ზრდისა და
კონკურენტუმარიანობის გაუმჯობესების მიზნით.</t>
  </si>
  <si>
    <t>განხორციელებული პროგრამებისა და ჩატრებული ტრენინგების
 რაოდენობა</t>
  </si>
  <si>
    <t>ვებ გვერდი</t>
  </si>
  <si>
    <t>ფერმერთა კოოპერატივების ხელშეწყობა</t>
  </si>
  <si>
    <t>ადგილობრივი ფერმერებისთვის რეგულარული შეხვედრებისა 
და ფორუმების ორგანიზება,  სადაც მოხდება კოოპერატივებისათვის სასოფლო-სამეურნეო მექანიზაციისა და იპლანტების შეძენის თანადაფინანსების
პროგრამების გაცნობა</t>
  </si>
  <si>
    <t>დაფინანსებული ბენეფიცართა რაოდენობა</t>
  </si>
  <si>
    <t>შესაბამის უწყებაში რეგისტრირებული კოოპერატივების რაოდენობა</t>
  </si>
  <si>
    <t>გარემოს დაცვისა და სოფლის მეურნეობის სამინისტრო: ა(ა)იპ სოფლის განვითარების სააგენტო</t>
  </si>
  <si>
    <t>აგროტურიზმის განვითარების მიზნით, ფერმერთა მომსახურების ცენტრის შექმნა</t>
  </si>
  <si>
    <t>საინვესტიციო პორტფელის მომზადება და პრეზენტაცია</t>
  </si>
  <si>
    <t>საინვესტიციო პორტფელისა და პრეზენტაციის მომზადება, მუნიციპალიტეტის ფინანსური 
და ეკონომიკური ანალიზი. პრიორიტეტული მიმართულებების იდენტიფიცირება, 
საინვესტიციო ობიექტების შერჩევა და რისკების შეფასება.</t>
  </si>
  <si>
    <t>შექმნილი პორტფოლიო</t>
  </si>
  <si>
    <t>ადგილობრივი ნაწარმის პოპულარიზაცის ხელშემწყობი აქტივობების განხორციელება</t>
  </si>
  <si>
    <t>სახალხო დღესასწაულებზე ანდგილობრვი ნაწარმის გამოფენა-გაყიდვის მოწყობა</t>
  </si>
  <si>
    <t>აქტივობების რაოდენობა</t>
  </si>
  <si>
    <t>შემოქმედებითი ბიზნეს სტარტაპების ხელშეწყობის პროგრამის ინიცირება და განხორციელება.</t>
  </si>
  <si>
    <t>ადგილობრი მეწარმეების  ნაკლები აქტიურობა</t>
  </si>
  <si>
    <t>დმანისში მუნიციპალიტეტში მცხოვრებ და რეგისტრირებულ ქალთა სოციალური და ეკონომიკური უფლებების რეალიზების ხელშეწყობა, რესურსებზე ხელმისაწვდომობის გაზრდით და საგანმანათლებლო მომსახურების მიწოდების გზით</t>
  </si>
  <si>
    <t>ბენეფიციარების რაოდენობა</t>
  </si>
  <si>
    <t>დაფინანსებული ქალი მეწარმეების რაოდენობა</t>
  </si>
  <si>
    <t>ინიციატივების თანადაფინანსების პროგრამა</t>
  </si>
  <si>
    <t>დმანისის მუნიციპალიტეტში რეგისტრირებული/ფაქტობრივად მცხოვრები ახალგაზრდა პირების ან/და ადგილობრივი არასამთავრობო ორგანიზაციების გააქტიურება, ახალგაზრდული ინიციატივების მხარდაჭერა და მუნიციპალიტეტში ახალგაზრდობის განვითარებისათვის მნიშვნელოვანი პროექტების თანადაფინანსებ</t>
  </si>
  <si>
    <t xml:space="preserve"> სკოლამდელი განათლების მიღმა დარჩენილი 2-6 წლამდე ასაკის ბავშვების კვლევა და საჭიროების შეფასება მუნიციპალიტეტში</t>
  </si>
  <si>
    <t>მუნიციპალიტეტი უზრუნველყოფს არასრული ან სკოლამდელი განათლების მიღმა დარჩენილი 2–6 წლამდე ასაკის ბავშვების კვლევას. კვლევა მოიცავს მონაცემთა შეგროვებას, ოჯახებთან და ბაღებთან გამოკითხვებს, მერის წარმომადგენლებისგან და სოფლის ექიმებისგან მონაცემების შეგროვებას, შემდგომ ანალიზს სამომავლო ინტერვენციისა და პროგრამების დაგეგმვისათვის</t>
  </si>
  <si>
    <t>კვლევის ანგარიში</t>
  </si>
  <si>
    <t>სივრცეების რაოდენობა</t>
  </si>
  <si>
    <t>დმანისის მუნიციპალიტეტის მერის ანგარიში</t>
  </si>
  <si>
    <t>2027 წლიდან დმანისის მუნიციპალიტეტში მოქმედ სკოლამდელი აღზრდის დაწესებულებებს უწევს ავტორიზაციის პროცესი. აქედან გამომდინარე, ხელახლა განხორციელდება არსებული დაწესებულებების ინფრასტრუქტურის შესწავლა და საჭიროების მიხედვით დაიგეგმება რეაბილიტაციის პროცესი</t>
  </si>
  <si>
    <t>ავტორიზაციისთვის მზადმყოფი ბაღების რაოდენობა</t>
  </si>
  <si>
    <t>შემუშავდება სტანდარტული მონიტორინგის ინსტრუმენტები სკოლამდელი აღზრდის დაწესებულებების პროგრამებისა და ღონისძიებების ეფექტურობის შეფასებისთვის და განხორციელების მხარდაჭერისათვის</t>
  </si>
  <si>
    <t>მუნიციპალიტეტი ყოველწლიურად უზრუნველყოფს სკოლამდელი განათლების, ალტერნატიული საგანმანათლებლო დაწესებულებების და სხვა სასწავლო სივრცეების პერსონალის პროფესიული განვითარების შესაძლებლობების მხარდაჭერას. აქტივობა მოიცავს ტრენინგებს, სემინარებს, გადამზადების პროგრამებს, საერთაშორისო გაცვლით პროგრამებს და  პერსონალის კვალიფიკაციის ამაღლების აქტივობების მხარდაჭერას.</t>
  </si>
  <si>
    <t>გადამზადებული პერსონალის რაოდენობა</t>
  </si>
  <si>
    <t>ა(ა)იპ დმანისის მუნიციპალიტეტის სკოლამდელი აღზრდის სამსახურის ანგარიში</t>
  </si>
  <si>
    <t>აქტივობის მიზანია მოსწავლეების კრეატიულობის, კრიტიკული აზროვნებისა და ცოდნის გაზრდა. სხვადასხვა ორგანიზაციებთან პარტნიორობით განხორციელდება საგანმანათლებლო პროექტების დაგეგმვა. პროექტები მოიცავს თემატურ კლასებს, პრაქტიკულ გაკვეთილებს, კულტურულ-ისტორიულ, მეცნიერებასთან დაკავშირებულ აქტივობებს, ინტერაქტიულ ვორკშოპებს ინოვაციურ სასწავლო მეთოდებს და ა.შ</t>
  </si>
  <si>
    <t>განხორციელებული პროექტების რაოდენობა</t>
  </si>
  <si>
    <t>სსიპ ქალაქ დმანისის საგანმანათლებლო რესურსცენტრი</t>
  </si>
  <si>
    <t>2027-2036</t>
  </si>
  <si>
    <t>დმანისის მუნიციპალიტეტი ყოველწლიურად უზრუნველყოფს სკოლის მედალოსნების წახალისებას ერთჯერადი ფულადი ჯილდოს სახით</t>
  </si>
  <si>
    <t>დაჯილდოვებული მოსწავლეების რაოდენობა წლიურად</t>
  </si>
  <si>
    <t>დმანისის მუნიციპალიტეტი ყოველწლიურად უზრუნველყოფს ღვაწლმოსილი, ინოვატორი პედაგოგების წახალისებას</t>
  </si>
  <si>
    <t>წახალისებულ პედაგოგთა რაოდენობა წლიურად</t>
  </si>
  <si>
    <t>დმანისის მუნიციპალიტეტში რეგისტრირებულ პირს, რომელიც ჩააბარებს შვეიცარიულ-აგრარულ სკოლაში "კავკასია", მუნიციპალიტეტი დაუფინანსებს სწავლის გადასახადს 2000 ლარის ოდენობით</t>
  </si>
  <si>
    <t>პროგრამით მოსარგებლეთა რაოდენობა</t>
  </si>
  <si>
    <t>შვეიცარიულ-აგრარული სკოლა "კავკასია"</t>
  </si>
  <si>
    <t>პროფესიულ სასწავლებლების სტუდენტები, რომლებიც რეგისტრირებულნი არიან დმანისის მუნიციპალიტეტში, ყოველწლიურად ერთჯერადი წახალისების სახით მიიღებენ 300 ლარს</t>
  </si>
  <si>
    <t>პროფესიული განათლების პოპულარიზაციის მიზნით, პროფესიული სასწავლებლებთან ერთად, განხორციელდებ საინფორმაციო კამპანიები/შეხვედრები, სადაც ახალგაზრდები მიიღონ ინფორმაცია: პროფესიულ პროგრამების შესახებ. პარტნიორი ორგანიზაციები ახალგაზრდებს გაუწევენ საკონსულტაციო დახმარებას.</t>
  </si>
  <si>
    <t>საინფორმაციო შეხვედრების რაოდენობა</t>
  </si>
  <si>
    <t>პროფესიულ კოლეჯებთან თანამშრომლობა და  მობილურ ტრენინგ-ცენტრების ორგანიზება</t>
  </si>
  <si>
    <t>დმანისის მუნიციპალიტეტი სთავაზობს  პროფესიულ კოლეჯებს/სასწავლებლებს პარტნიორობას ოფიციალური მემორანდუმების გზით. მემორანდუმი განსაზღვრავს თანამშრომლობის სფეროებს: სტუდენტების მხარდაჭერა, ღია კარის დღეების ორგანიზება, სტაჟირება, სასწავლო პროგრამების კოორდინაცია, პროფესიული განათლების ხელმისაწვდომობის გაზრდა. ამ გზით უზრუნველყოფილია სისტემური და ორგანიზებული თანამშრომლობა მუნიციპალიტეტსა და პროფესიულ სასწავლებლებს შორის. მემორანდუმის ფარგლებში ტუდენტებს შეუძლიათ ჩაერთონ მოკლევადიან ტრენინგებში, პრაქტიკულ გაკვეთილებში და კონსულტაციებში, რაც ხელს უწყობს პროფესიული უნარების განვითარებას და ადგილობრივი მოსახლეობის დასაქმების შესაძლებლობების ზრდას.</t>
  </si>
  <si>
    <t>განხორციელებული აქტივობების რაოდენობა</t>
  </si>
  <si>
    <t>პროფესიული კოლეჯის ფილიალების გახსნის ხელშეწყობა</t>
  </si>
  <si>
    <t>დმანისის მუნიციპალიტეტი მხარს უჭერს პროფესიული კოლეჯების ფილიალების გახსნას ადგილობრივ დონეზე, რათა გაზარდოს პროფესიული განათლების ხელმისაწვდომობა. ფილიალები უზრუნველყოფენ მუნიციპალიტეტის საჭიროებიდან გამომდინარე, პროფესიული პროგრამების მიწოდებას, მოკლევადიან ტრენინგებს, პროფესიულ პრაქტიკას და ადგილობრივი მოსახლეობის დასაქმების შესაძლებლობების ზრდას. ამ ცენტრების მოქმედება ხელს უწყობს ახალგაზრდების ჩართულობას პროფესიულ განათლებაში და უზრუნველყოფს რეგიონის სამეწარმეო და პროფესიულ განვითარებას.</t>
  </si>
  <si>
    <t>ფილიალების რაოდენობა</t>
  </si>
  <si>
    <t>კულტურული სერვისების ხელმისაწვდომობის ზრდა (%)</t>
  </si>
  <si>
    <t>5.1.1.1</t>
  </si>
  <si>
    <t>დმანისის მრავალფეროვანი კულტურული კალენდარი</t>
  </si>
  <si>
    <t xml:space="preserve"> ასაკობრივი, სოციალური და ეთნიკური ჯგუფების სურვილებისა თუ მოთხოვნების გათვალისწინებით ყოვეწლიურად მოხდება მრავალფეროვანი თემატიკის კულტურული კალენდარის შემუშავება</t>
  </si>
  <si>
    <t>ყოველწლიურად მომზადებული/განხორციელებული კულტურული ღონისძიებების რაოდენობა</t>
  </si>
  <si>
    <t>დმანისის მუნიციპალიტეტის მერის ანგარიში, ფოტო-ვიდეო მასალა</t>
  </si>
  <si>
    <t>ინკლუზიური და ინტეგრაციული ღონისძიებების მხარდაჭერა</t>
  </si>
  <si>
    <t>მუნიციპალიტეტი ყოველწლიურად უზრუნველყოფს ინკლუზიური ფესტივალების, კონცერტების, თეატრალური წარმოდგენების მხარდაჭერას მათი უშუალოდ ორგანიზებისა თუ დაფინანსების გზით</t>
  </si>
  <si>
    <t>ჩატარებული/მხარდაჭერილი ღონისძებების რაოდენობა წლიურად</t>
  </si>
  <si>
    <t>დმანისის მუნიციპალიტეტის სოფლებში გასვლითი კულტურული ღონისძიებების ორგანიზება</t>
  </si>
  <si>
    <t>ადგილობრივი თემის ჩართულობის გაზრდის მიზნით, მუნიციპალიტეტი უზრუნველყოფს სხვადასხვა სოფელში კულტურული აქტივობების ორგანიზებას როგორიც არის, ადგილობრივი შემოქმედების გამოფენები, პოეზიის საღამოები და ა.შ.</t>
  </si>
  <si>
    <t xml:space="preserve"> „კულტურათა დიალოგის კვირეულის“ ორგანიზება</t>
  </si>
  <si>
    <t>კულტურული მრავალფეროვნების დღის ფარგლებში, ეთნიკური მრავალფეროვნების წარმოსაჩენად მოეწყობა კვირეული, რომელიც დატვირთული იქნება სხვადასხვა შემეცნებითი თუ გასართობი აქტივობები. კვირეულის ფარგლებში ჩართული იქნება სხვადასხვა ეთნოსის წარმომადგენელი მოსახლეობა</t>
  </si>
  <si>
    <t>კვირეულში ჩართული ეთნიკური ჯგუფების რაოდენობა/ მონაწილეთა კმაყოფილების შეფასება (%)</t>
  </si>
  <si>
    <t>დმანისის მუნიციპალიტეტის მერის ანგარიში, გამოკითხვის შედეგები</t>
  </si>
  <si>
    <t xml:space="preserve"> კულტურის სფეროში მომუშავე პერსონალისთვის ტრენინგებისა და სემინარების ორგანიზება </t>
  </si>
  <si>
    <t xml:space="preserve">კულტურის სფეროში მომუშავე პერსონალისთვის ჩატარდება უნარ-ჩვევების გაძლიერების პროგრამები, მრავალფეროვნებისა და ინკლუზიის საფუძვლების შესახებ. სფეროში მოღვაწე ხელოვანების/პერსონალის უნარების ამაღლება შემდეგი მიმართულებებით:
• ბიზნესის დაგეგმვა და მართვა; 
• თანამედროვე ბაზრის მოთხოვნები;
• დიზაინის ტრენდები;
• ფასთა წარმოება;
• შეფუთვა და წარდგენა; 
• გამოფენა-გაყიდვებში მონაწილეობა; 
• ბრენდინგი და მარკეტინგი; 
• ფონდების მოძიება და სხვა.
</t>
  </si>
  <si>
    <t>ჩატარებული ტრენინგებისა და სემინარების რაოდენობა</t>
  </si>
  <si>
    <t xml:space="preserve">დასწრების/აღრიცხვის ფურცელი. </t>
  </si>
  <si>
    <t>პროექტების/ღონისძიებების და პროგრამების შეფასების ინოვაციური მეთოდების შემუშავება-დანერგვა.</t>
  </si>
  <si>
    <t>მუნიციპალიტეტში შემუშავდება პროექტების/ ღონისძიებების შეფასების ინოვაციური მეთოდები და დაინერგება ციფრული ანალიზის ინსტრუმენტები - QR-კოდები, ონლაინ კითხვარები და სხვა. მიღებული შედეგების გამოყენება კი მოხდება შემდგომი ღონისძიებების დაგეგმვისას, რათა უზრუნველვყოთ ღონისძიებების ხარისხის გაუმჯობესება და ხელი შევუწყოთ მოსახლეობის კმაყოფილების ზრდას.</t>
  </si>
  <si>
    <t>შეფასების შედეგად მიღებული რეკომენდაციების პროცენტული განხორციელება</t>
  </si>
  <si>
    <t>შეფასების მეთოდების შედეგები</t>
  </si>
  <si>
    <t>5.1.1.7</t>
  </si>
  <si>
    <t>ადგილობრივი შემსრულებლების/ მუნიციპალური ანსამბლების საფესტივალო და საგანმანათლებლო გაცვლით პროგრამებში ჩართვის მხარდაჭერა</t>
  </si>
  <si>
    <t>მუნიციპალიტეტი უზრუნველყოფს ადგილობრივი ანსამბლების, ხელოვანების მონაწილეობის ხელშეწყობას როგორც ეროვნულ, ისე რეგიონულ და საერთაშორისო ფესტივალებსა და საგანმანათლებლო გაცვლით პროგრამებში.</t>
  </si>
  <si>
    <t xml:space="preserve">საერთაშორისო თუ ადგილობრივ ღონისძიებებში მუნიციპალიტეტის მიერ დაფინანსებული მონაწილეთა რაოდენობა </t>
  </si>
  <si>
    <t>მონაწილეების ანგარიშგებები</t>
  </si>
  <si>
    <t>5.1.1.8</t>
  </si>
  <si>
    <t>კულტურის მუშაკების, ოსტატების, ორგანიზაციებისა და შემოქმედებითი სფეროს წარმომადგენლების საერთაშორისო კლასტერებში, ქსელებში გაწევრიანება, საერთაშორისო კონტაქტების დამყარება, მობილობის მხარდაჭერა</t>
  </si>
  <si>
    <t xml:space="preserve">მუნიციპალიტეტი უზრუნველყოფს კულტურის სფეროში ჩართულ და მოღვაწე პირთა როგორც მათთვის შესაბამისი პლატფორმების მოძიებას, ისე ქსელებში გაწევრიანების, საერთაშორისო პარტნიორობების ჩამოყალიბებისა და მობილობის პროგრამებში მონაწილეობის ხელშეწყობას. ინიციატივა მოიცავს: საერთაშორისო კულტურული კლასტერების, პროფესიული ასოციაციების, ინტერნეტ-პორტალებისა და ქსელების მოძიება-ანალიზს, რომელიც ყველაზე მეტად შეესაბამება დმანისის საჭიროებებს (მაგ.: Creative Europe Network, UNESCO Creative Cities Network, ICOM, IETM და სხვ.). ადგილობრივი კულტურის მუშაკების, ოსტატებისა და ორგანიზაციების წევრობის პროცესის უზრუნველყოფას – დოკუმენტაციის მომზადება, საკომუნიკაციო მხარდაჭერა, რეკომენდაციების გაცემა. საერთაშორისო პარტნიორებთან თანამშრომლობის საშუალებების შექმნას, მათ შორის ერთობლივი პროექტები, ონლაინ და ოფლაინ გაცვლითი შეხვედრები.
</t>
  </si>
  <si>
    <t>საერთაშორისო თანამშრომლობით დაწყებული ერთობლივი პროექტების რაოდენობა</t>
  </si>
  <si>
    <t>თანამშრომლობის მემორანდუმები და ხელშეკრულებები</t>
  </si>
  <si>
    <t>მონიტორინგის ინსტრუმენტების და მეთოდოლოგიის შემუშავება კულტურის სფეროს დაწესებულებისათვის</t>
  </si>
  <si>
    <t>შემუშავდება სტანდარტული მონიტორინგის ინსტრუმენტები კულტურის სფეროში მოქმედ ა(ა)იპ-ებისა და დაწესებულებების პროგრამებისა და ღონისძიებების ეფექტურობის შეფასებისთვის.</t>
  </si>
  <si>
    <t>შემუშავებულია მონიტორინგის და კოორდინაციის ინსტრუმენტი</t>
  </si>
  <si>
    <t>მონიტორინგის ანგარიში</t>
  </si>
  <si>
    <t>5.1.2.2</t>
  </si>
  <si>
    <t>კოორდინაციის პლატფორმის შექმნა</t>
  </si>
  <si>
    <t xml:space="preserve">მუნიციპალიტეტის მასშტაბით შეიქმნება  ერთიანი ციფრული პლატფორმა, რომელიც გააერთიანებს კულტურის სფეროში მოქმედ ა(ა)იპ-სა და კულტურულ დაწესებულებას. პლატფორმის საშუალებით ორგანიზაციები ატვირთავენ თავიანთ ღონისძიებებს, იხილავენ სხვა ორგანიზაციების დაგეგმილ აქტივობებს და განახორციელებენ კოლაბორაციულ პროექტებს. </t>
  </si>
  <si>
    <t>პლატფორმის საშუალებით დაგეგმილი და განხორციელებული ერთობლივი ღონისძიებების პროცენტული წილი</t>
  </si>
  <si>
    <t>5.1.2.3</t>
  </si>
  <si>
    <t>ა(ა)იპ-ების სამუშაო შეხვედრები და ქსელური შეხვედრების ორგანიზება</t>
  </si>
  <si>
    <t>ყოველწლიური განხორციელდება შეხვედრების ორგანიზება კულტურის სფეროში მოქმედი ორგანიზაციების წარმომადგენლებისათვის, გამოცდილების გაზიარებისა და  საუკეთესო პრაქტიკების გაცნობის მიზნით</t>
  </si>
  <si>
    <t>ჩატარებული შეხვედრების რაოდენობა</t>
  </si>
  <si>
    <t>მონაწილეთა რეგისტრაციის ფორმები</t>
  </si>
  <si>
    <t>5.1.2.4</t>
  </si>
  <si>
    <t>კულტურის სფეროში მომუშავე ა(ა)იპების ფინანსური მხარდაჭერა</t>
  </si>
  <si>
    <t>ყოველწლიურად განხორციელდება კულტურის სფეროში მოქმედი ააიპების სუბსიდირება, პროგრამების განხორციელების მიზნით.</t>
  </si>
  <si>
    <t>დაფინანსებული პროგრამების შესრულების ხარისხი (რეალიზებულ ღონისძიებათა პროცენტული წილი)</t>
  </si>
  <si>
    <t>მუნიციპალიტეტის ფინანსური ანგარიშები</t>
  </si>
  <si>
    <t>ამოცანის შედეგის ინდიკატორი 5.1.3</t>
  </si>
  <si>
    <t>5.1.3.1</t>
  </si>
  <si>
    <t>კულტურული მემკვიდრეობის და ზოგადად ძეგლების რეესტრის განახლება, ინვენტარიზაცია, წარდგენა შესაბამისი სტატუსის განსასაზღვრად</t>
  </si>
  <si>
    <t xml:space="preserve">მუნიციპალიტეტის კულტურის სამსახური განახორციელებს კულტურული მემკვიდრეობის ობიექტებისა და ისტორიული, მხატვრული ძეგლების რეესტრის სრული ინვენტარიზაციას. სამუშაო მოიცავს: არსებული მონაცემების შემოწმება და განახლება; ახალ ძეგლებსა და ობიექტების რეგისტრაცია; თითოეული ობიექტის ისტორიული, მხატვრული ან კულტურული მნიშვნელობის შეფასება; </t>
  </si>
  <si>
    <t>ძეგლებისა და კულტურული ობიექტების %, რომლებიც რეესტრში განახლებულია და აქვთ განსაზღვრული სტატუსი</t>
  </si>
  <si>
    <t>განახლებული კულტურული მემკვიდრეობის რეესტრი</t>
  </si>
  <si>
    <t>საქართველოს კულტურის სამინისტრო, საქართველოს კულტურული მემკვიდრეობის დაცვის ეროვნული სააგენტო.</t>
  </si>
  <si>
    <t>5.1.3.2</t>
  </si>
  <si>
    <t>საფრთხის ქვეშ მყოფი ადგილობრივი  კულტურული მემკვიდრეობის იდენტიფიცირება და შესაბამისი ქმედებების გატარება მათი დაცვის მიზნით</t>
  </si>
  <si>
    <t xml:space="preserve"> კომპეტენციის ფარგლებში, მუნიციპალიტეტი უზრუნველყოფს ადგილობრივი კულტურული მემკვიდრეობის, ისტორიული და მხატვრული ძეგლების სისტემურ მონიტორინგს, იდენტიფიცირებს საფრთხის ქვეშ მყოფ ობიექტებს (ფიზიკური დაზიანება, გარე ფაქტორები, გარემოსდაცვითი პრობლემები) და იგეგმება შესაბამისი დაცვისა და შენარჩუნების ღონისძიებები. ქმედებები მოიცავს: სარეზერვო გეგმის შემუშავება ყველაზე საფრთხის ქვეშ მყოფ ობიექტებზე; დროებითი ან მუდმივი დაცვის ზომების დანერგვა (შემოღობვა, გამაფრთხილებელი ნიშნების დადგმა და ა.შ); ადგილობრივი საზოგადოებისა და დაინტერესებული მხარეების ჩართულობა დაცვის პროცესში; პრიორიტეტული აღდგენითი პროექტების ინიცირება.</t>
  </si>
  <si>
    <t>საფრთხის ქვეშ მყოფი კულტურული ობიექტების პროცენტი, რომლებზეც განხორციელდა დაცვის ან პრევენციული ღონისძიებები</t>
  </si>
  <si>
    <t>ფოტო-დოკუმენტაცია და ანგარიშები</t>
  </si>
  <si>
    <t>5.1.3.3</t>
  </si>
  <si>
    <t>ტურისტული ციფრული პლატფორმის შექმნა</t>
  </si>
  <si>
    <t xml:space="preserve">შეიქმნება ვებ-გვერდი, სადაც განთავსებული იქნება ყველანაირი ინფორმაცია ტურისტული ობიექტების, მემკვიდრეობის ძეგლების შესახებ. </t>
  </si>
  <si>
    <t>ვებ-გვერდზე გამოქვეყნებული  მასალების რაოდენობა/მომხმარებელთა სტატისტიკა.</t>
  </si>
  <si>
    <t>ვიზიტორთა რაოდენობა ვებ-გვერდი</t>
  </si>
  <si>
    <t>5.1.3.4</t>
  </si>
  <si>
    <t>ცნობარ-კატალოგის შექმნა/გამოცემა</t>
  </si>
  <si>
    <t xml:space="preserve">პროექტის მიზანს, დმანისის მუნიციპალიტეტის ტერიტორიაზე არსებული კულტურული მემკვიდრეობის − ისტორიულ-ხუროთმოძღვრული და არქეოლოგიური ძეგლების შესახებ თანამედროვე მეცნიერული, ინტერდიციპლინური კვლევის მეთოდებით შემუშავებული გზამკვლელვის ტიპის ნაშრომის შექმნა წარმოადგენს. ნაშრომში თავმოყრილი იქნება დმანისის მხარის მატერიალური კულტურის ძეგლების შესახებ არსებული მონაცემები, პროექტის განხორციელების პერიოდში მოძიებული და შესწავლილი, მეცნიერულად ინტერპრეტირებული მასალები. გზამკვლევი წარმოდგენილი იქნება კულტურის ძეგლებისა და ობიექტების ამსახველი ფოტომასალის, არქიტექტურული ნახაზების, რუკებისა და სხვა გეოსაინფორმაციო ვიზუალიზაციის სახით, მონაცემების ინტეგრირება ციფრულ პლატფორმაზე, რათა ობიექტები გახდეს ხელმისაწვდომი საზოგადოების, მკვლევარებისა და ტურისტებისთვის. </t>
  </si>
  <si>
    <t>ბეჭდური ტიპის ცნობარ-კატალოგის რაოდენობა</t>
  </si>
  <si>
    <t>შექმნილი ცნობარ-კატალოგი</t>
  </si>
  <si>
    <t>საქართველოს ეროვნული მუზეუმის დმანისის მუზეუმ-ნაკრძალი, საქართველოს კულტურული მემკვიდრეობის დაცვის ეროვნული სააგენტო</t>
  </si>
  <si>
    <t>საგანმანათლებლო/შემეცნებით ტურების ორგანიზება ახალგაზრდებისათვის</t>
  </si>
  <si>
    <t>ანგარიში, ფოტო-ვიდეო მასალა</t>
  </si>
  <si>
    <t>ა(ა) იპ დმანისის კულტურისა და ხელოვნების ცენტრი, საქართველოს ეროვნული მუზეუმის დმანისის მუზეუმ-ნაკრძალი</t>
  </si>
  <si>
    <t>5.1.3.5</t>
  </si>
  <si>
    <t>დმანისის მუნიციპალიტეტის კულტურული მემკვიდრეობის შესახებ ინტელექტუალური კონკურსის ორგანიზება</t>
  </si>
  <si>
    <t>კონკურსში მონაწილე პირების ან გუნდების რაოდენობა</t>
  </si>
  <si>
    <t xml:space="preserve"> ორგანიზატორის საბოლოო ანგარიშები და შეფასებები</t>
  </si>
  <si>
    <t>5.1.3.6</t>
  </si>
  <si>
    <t>VR/AR ტურები და ინტერაქტიული ექსპოზიციები</t>
  </si>
  <si>
    <t>VR/AR ტურებში და ინტერაქტიულ ექსპოზიციებში ჩართული პირების რაოდენობა ყოველწლიურად</t>
  </si>
  <si>
    <t>5.1.3.7</t>
  </si>
  <si>
    <t xml:space="preserve"> ტურისტული მარშრუტების შემუშავება</t>
  </si>
  <si>
    <t>შემუშავებული და ოფიციალურად დამტკიცებული ტურისტული მარშრუტების რაოდენობა</t>
  </si>
  <si>
    <t>ფოტომასალა და ანგარიშები განხორციელებული ტურების შესახებ</t>
  </si>
  <si>
    <t>5.1.3.8</t>
  </si>
  <si>
    <t>პოპულარიზაციის კამპანიები  წარმოება</t>
  </si>
  <si>
    <t xml:space="preserve">ტურისტული პოტენციალის წარმოჩენისა და ტურიზმის პოპულარიზაციის მიზნით, განხორციელდება სხვადასხვა სახის საინფორმაციო კაპანიები. შეიქმნება სავიზიტო ვიდეო-რგოლი, დამზადდება მოკლე ბუკლეტები და ა.შ </t>
  </si>
  <si>
    <t>პოპულარიზაციის კამპანიების რაოდენობა წელიწადში</t>
  </si>
  <si>
    <t>მედია მონიტორინგის ანგარიშები</t>
  </si>
  <si>
    <t>5.1.3.9</t>
  </si>
  <si>
    <t>კულტურული და ისტორიული ადგილების გაციფრულება და ელექტრონული კატალოგის შექმნა</t>
  </si>
  <si>
    <t>განხორციელდება დმანისის კულტურული და ისტორიული ადგილების ციფრულ დოკუმენტირებას და ელექტრონული კატალოგის შექმნა.</t>
  </si>
  <si>
    <t>ელექტრონული კატალოგით სარგებლობის რაოდენობა</t>
  </si>
  <si>
    <t>ელექტრონული კატალოგის მონაცემთა ბაზა</t>
  </si>
  <si>
    <t>5.1.3.10</t>
  </si>
  <si>
    <t>აქტივობის ფარგლებში შეიქმნება პროგრამა, რომელიც ხელს შეუწყობს ახალგაზრდების ჩართულობას კვლევასა და არქეოლოგიურ საქმიანობაში. პროგრამა მოიცავს: სამუშაო სემინარები, ექსკურსიები და პრაქტიკული არქეოლოგიური კვლევები მუზეუმის ან არქეოლოგიური ნაკვეთების ტერიტორიაზე; საბავშვო სწავლების ელემენტების ინტეგრირება, ინტერაქტიული სავარჯიშოები ისტორიული ფაქტების უკეთ ასახვისთვის; ახალგაზრდა მკვლევართა ჯგუფების კოორდინაცია, ხელმძღვანელობა ადგილობრივი სპეციალისტებისა და მუზეუმის თანამშრომლების მიერ; მათ მიერ განხორციელებული პროექტების საზოგადოებაში პოპულარიზაცია, დემონსტრაციები, ნამუშევრების გამოფენები.</t>
  </si>
  <si>
    <t>პროგრამაში ჩართული ბავშვებისა და ახალგაზრდების რაოდენობა ყოველწლიურად</t>
  </si>
  <si>
    <t>ფოტო/ვიდეო მასალა პროგრამის მიმდინარეობიდან</t>
  </si>
  <si>
    <t>5.1.3.11</t>
  </si>
  <si>
    <t>არამატერიალური კულტურული მემკვიდრეობის, ადათ-წესების, ჩვეულებების ინვენტარიზაცია შემდგომი დაცვისა და პოპულარიზაციის მიზნით.</t>
  </si>
  <si>
    <t xml:space="preserve">აქტივობის ფარგლებში, მოხდება ადგილობრივი ტრადიციების, ჩვევების,  ფოლკლორის,  პროფესიული ოსტატობის დოკუმენტირება; ინტერვიუების, სურათებისა და აუდიო/ვიდეო მასალის შექმნა კულტურული ტრანსმისიის უზრუნველსაყოფად; ინვენტარიზებული მონაცემების შენახვა ციფრულ ბაზაში, რომელიც ხელმისაწვდომი იქნება კულტურული პროგრამების, კვლევებისა და განათლებისთვის;
</t>
  </si>
  <si>
    <t>ინვენტარიზირებული არამატერიალური კულტურული ელემენტების რაოდენობა</t>
  </si>
  <si>
    <t>ინვენტარიზაციის სრული დოკუმენტაცია</t>
  </si>
  <si>
    <t>ა(ა) იპ დმანისის კულტურისა და ხელოვნების ცენტრი, საქართველოს ეროვნული მუზეუმის დმანისის მუზეუმ-ნაკრძალი,  საქართველოს კულტურული მემკვიდრეობის დაცვის ეროვნული სააგენტო</t>
  </si>
  <si>
    <t>ფინანსური და ტექნოლოგიური სირთულეები, რომლებიც აფერხებს ძეგლების დაცვას, აღდგენას და ციფრულ ხელმისაწვდომობას მოსახლეობისთვის</t>
  </si>
  <si>
    <t>რეგულარულად სპორტით დაკავებული მოსახლეობის წილი</t>
  </si>
  <si>
    <t>5.2.1.1</t>
  </si>
  <si>
    <t>სპორტული ღონისძიებების წლიური კალენდრის შემუშავება</t>
  </si>
  <si>
    <t>კალენდარი მოიცავს რეგიონულ, მუნიციპალურ და სკოლებში ჩატარებულ სპორტულ ღონისძიებებს, ტურნირებსა და ჩემპიონატებს. უზრუნველყოფს ღონისძიებების დაგეგმვის სინქრონიზაციას, რესურსების ეფექტიან გამოყენებას და საზოგადოების ჩართულობას.</t>
  </si>
  <si>
    <t>ყოველწლიურად მომზადებული/განხორციელებული სპორტული ღონისძიებების რაოდენობა</t>
  </si>
  <si>
    <t>5.2.1.2</t>
  </si>
  <si>
    <t>არაფორმალური სპორტული პროგრამების დანერგვა</t>
  </si>
  <si>
    <t>პროგრამების რაოდენობა</t>
  </si>
  <si>
    <t>5.2.1.3</t>
  </si>
  <si>
    <t>სასკოლო სპორტული პროექტების ხელშეწყობა</t>
  </si>
  <si>
    <t>სასკოლო სპორტული ოლიმპიადების, სასკოლო ლიგის და ზოგადად სასკოლო სპორტული აქტივობების განხორციელების მხარდაჭერა, როგორც ფინანსურ ასევე ორგანიზაციულ ნაწილში</t>
  </si>
  <si>
    <t>ჩატარებული ღონისძიებების რაოდენობა</t>
  </si>
  <si>
    <t>5.2.1.4</t>
  </si>
  <si>
    <t>„აქტიური ბავშვობა – ჯანმრთელი მომავალი“ კამპანია</t>
  </si>
  <si>
    <t>საინფორმაციო კამპანია ბავშვისა და მშობლის ცნობიერების ასამაღლებლად სპორტის მნიშვნელობაზე, რეგულარულ აქტივობებზე და ჯანსაღი ცხოვრების წესის პოპულარიზაციისთვის.</t>
  </si>
  <si>
    <t>კამპანიაში ჩართულ პირთა რაოდენობა</t>
  </si>
  <si>
    <t>ფოტო-ვიდეო მასალა</t>
  </si>
  <si>
    <t>5.2.1.5</t>
  </si>
  <si>
    <t xml:space="preserve">წარმატებულ სპორტსმენებთან სამოტივაციო შეხვედრების ორგანიზება </t>
  </si>
  <si>
    <t>ყოველწლიურად მუნიციპალიტეტი გეგმავს რეგულარულ სამოტივაციო შეხვედრებს ადგილობრივ, ეროვნული და საერთაშორისო წარმატებულ სპორტსმენებთან, რომლის მიზანია: ბავშვებისა და ახალგაზრდების სპორტული აქტივობებისადმი მოტივაციის გაზრდა; სპორტსმენების პერსონალური გამოცდილებისა და წარმატების ისტორიის გაზიარება; სპორტის მნიშვნელობის, ჯანსაღი ცხოვრების წესისა და მიზნების დასახვის უნარის პროპაგანდა; ახალგაზრდების თიმურ მუშაობასა და გუნდურ აქტივობებში ჩართვის სტიმულირება. შეხვედრები შეიძლება მოიცავდეს: საჯარო ლექციებს სკოლებში, ახალგაზრდულ კლუბებში; ვორქშოფებს და პრაქტიკულ გაკვეთილებს სპორტული უნარების გასაუმჯობესებლად; ონლაინ სესიებს და ა.შ</t>
  </si>
  <si>
    <t>შეხვედრების რაოდენობა</t>
  </si>
  <si>
    <t>საქართველოს სპორტის სამინისტრო; ა(ა)იპ ომარ მუმლაძის სახელობის დმანისის სპორტული სკოლა, სპორტული ფედერაციები</t>
  </si>
  <si>
    <t>5.2.1.6</t>
  </si>
  <si>
    <t>ტრანსპორტირების უზრუნველყოფა</t>
  </si>
  <si>
    <t>ბავშვებისა და ახალგაზრდების უსაფრთხო გადაადგილების უზრუნველყოფა სპორტულ ღონისძიებებსა და პროგრამებში, განსაკუთრებით სოფლებში მცხოვრები ბავშვებისთვის.</t>
  </si>
  <si>
    <t>წლის განმავლობაში შესრულებული მიმართულებების (რეისების) რაოდენობა</t>
  </si>
  <si>
    <t>ა(ა)იპ ომარ მუმლაძის სახელობის დმანისის სპორტული სკოლის ანგარიში</t>
  </si>
  <si>
    <t>ა(ა)იპ ომარ მუმლაძის სახელობის დმანისის სპორტული სკოლა</t>
  </si>
  <si>
    <t xml:space="preserve"> სპორტული აქტივობებში ჩართვის დაბალი ინტერესი, რაც შეიძლება გამოწვეული იყოს ინფრასტრუქტურის არასაკმარისობით</t>
  </si>
  <si>
    <t>5.2.2.1</t>
  </si>
  <si>
    <t>მონიტორინგის ინსტრუმენტების და მეთოდოლოგიის შემუშავება სპორტის სფეროს დაწესებულებისათვის</t>
  </si>
  <si>
    <t>შემუშავდება სტანდარტული მონიტორინგის ინსტრუმენტები სპორტის სფეროში მოქმედ ა(ა)იპ-ებისა და დაწესებულებების პროგრამებისა და ღონისძიებების ეფექტურობის შეფასებისთვის.</t>
  </si>
  <si>
    <t>5.2.2.2</t>
  </si>
  <si>
    <t>სპორტის სფეროში მომუშავე ა(ა)იპების/ადგილობრივი კლუბების ფინანსური მხარდაჭერა</t>
  </si>
  <si>
    <t>მუნიციპალიტეტი უზრუნველყოფს სუბსიდიის სახით ფინანსური მხარდაჭერას, რომელიც მიმართულია სპორტული პროგრამების განხორციელების, აღჭურვილობის შეძენისა და ღონისძიებების ორგანიზების მხარდასაჭერად.</t>
  </si>
  <si>
    <t>ბიუჯეტის ათვისების მაჩვენებელი</t>
  </si>
  <si>
    <t>5.2.2.3</t>
  </si>
  <si>
    <t>მწვრთნელთა პროფესიული განვითარების ხელშეწყობა</t>
  </si>
  <si>
    <t>მუნიციპალიტეტი უზრუნველყოფს რეგულარულ ტრენინგებს, სემინარებსა და სამუშაო შეხვედრებს მწვრთნელებისთვის, რომლებიც მიმართულია პროფესიული უნარების გაძლიერებაზე, ინკლუზიური და ინოვაციური მეთოდების დანერგვაზე, უსაფრთხოებასა და სპორტული პროგრამების ხარისხის გაუმჯობესებაზე</t>
  </si>
  <si>
    <t>ტრენინგების რაოდენობა (წლიურად)</t>
  </si>
  <si>
    <t>შეზღუდული ფინანსური რესურსი</t>
  </si>
  <si>
    <t>სპორტული ჰაბების შექმნის მხარდაჭერა</t>
  </si>
  <si>
    <t>ადგილობრივ თუ საერთაშორისო დონეზე სპორტულ ღონისძებებში ჩართულობის მხარდაჭერა</t>
  </si>
  <si>
    <t>დმანისის მუნიციპალიტეტი უზრუნველყოფს მუნიციპალიტეტში რეგისტრირებული სპორტსმენების ადგილობრივი, რეგიონული და ეროვნულ/საერთაშორისო ტურნირებში მონაწილეობისთვის საჭირო ხარჯების დაფინანსებას.</t>
  </si>
  <si>
    <t>დაფინანსებული სპორტსმენების რაოდენობა</t>
  </si>
  <si>
    <t>სხვადასხვა სპორტულ დაწესებულებებთან თანამშრომლობის გაძლიერება</t>
  </si>
  <si>
    <t>მუნიციპალიტეტი ხელს უწყობს სპორტული სკოლების, ადგილობრივი კლუბების, ა(ა)იპ-ების და სხვა საჯარო უწყებების შორის თანამშრომლობის განვითარებას. თანამშრომლობა მოიცავს: ერთობლივი ღონისძიებების, შეჯიბრებების და ფესტივალების დაგეგმვას; ცოდნისა და გამოცდილების გაზიარებას მწვრთნელებსა და ადმინისტრატორებს შორის; რესურსების (აღჭურვილობა, სპორტული სივრცეები, ტრენინგ-ინსტრუქტორები) ოპტიმალურ გამოყენებას; საერთო სპორტული პროგრამების კოორდინაციას მუნიციპალიტეტის დონეზე.</t>
  </si>
  <si>
    <t>მემორანდუმის ფარგლებში განხორციელებული აქტივობების რაოდენობა</t>
  </si>
  <si>
    <t>მემორანდუმი</t>
  </si>
  <si>
    <t>ონლაინ სპორტული გამოწვევების ორგანიზება</t>
  </si>
  <si>
    <t>აქტივობის ფარგლებში, სხვადასხვა ასაკობრივ კატეგორიებში (ბავშვები, ახალგაზრდები, მოზრდილები) დაორგანიზდება ონლაინ სპორტული გამოწვევები. მონაწილეები ონლაინ რეგისტრაციით ჩაერთვებიან აქტივობაში და  თავიანთ შედეგებს ატვირთავენ სოციალურ ქსელებში. აღნიშნული გამოწვევები გაზრდის მოსახლეობის ჩართულობას, გაზრდის რეგულარულ ფიზიკურ აქტივობას და ხელმისაწვდომს გახდის სპორტს ყველასთვის. გამარჯვებულები და აქტიური მონაწილეები დაჯილდოვდებიან სერტიფიკატებით  და სიმბოლური პრიზებით.</t>
  </si>
  <si>
    <t>გამოწვევებში ჩართულ პირთა რაოდენობა</t>
  </si>
  <si>
    <t>შედეგები</t>
  </si>
  <si>
    <t>თემატური კამპანიების წარმოება</t>
  </si>
  <si>
    <t>მუნიციპალიტეტი აწარმოებს რეგულარულ თემატურ კამპანიებს სპორტისა და ჯანმრთელი ცხოვრების პოპულარიზაციისთვის. კამპანიები მოიცავს: სოციალური მედიის აქტივობებს, ბანერებსა და პლაკატებს საჯარო სივრცეებში, მედია-ინფორმაციას ადგილობრივ გაზეთში,კამპანიის სახეები:  „აქტიური ზაფხული“, „ოჯახის სპორტული დღე“ და სხვა. კამპანიების მიზანია ცნობადობის გაზრდა, საზოგადოების მოტივაცია სპორტში ჩართულობისთვის და კრეატიული, ინკლუზიური მიდგომების გამოყენება.</t>
  </si>
  <si>
    <t>განხორციელებული კამპანიების რაოდენობა</t>
  </si>
  <si>
    <t>ახალგაზრდების ინდივიდუალური სპორტული აქტივობის სტიმულირება</t>
  </si>
  <si>
    <t>მუნიციპალიტეტი ხელს უწყობს ახალგაზრდების აქტივობას სპორტში ინდივიდუალური სტიმულირების მექანიზმების გამოყენებით: წარმატებული სპორტსმენების შესახებ ვიდეო-რგოლების მომზადება, მათი წახალისება სერტიფიკატებით და სპეც პრიზებით და ა.შ  ეს ზრდის მოტივაციას, ინტერესი სპორტისადმი, შესაძლებლობას აძლევს ახალგაზრდებს მიიღონ აღიარება თავიანთი მიღწევებისთვის.</t>
  </si>
  <si>
    <t>წახალისებული პირების რაოდენობა</t>
  </si>
  <si>
    <t>დმანისის მუნიციპალიტეტის მერის ახალგაზრდული სათათბირო</t>
  </si>
  <si>
    <t>ახალგაზრდების ჩართულობის დონე ადგილობრივად დაგეგმილ ახალგაზრდულ პროგრამებსა თუ პროექტებში</t>
  </si>
  <si>
    <t>ინვენტარისა და ინფრასტრუქტურის განახლება/მოდერნიზება და ტექნიკური აღჭურვა</t>
  </si>
  <si>
    <t>განხორციელდება ქალაქ დმანისში არსებული ახალგაზრდული სივრცე-მედიათეკის ინფრასტრუქტურის განახლება/მოდერნიზება. დამატებითი გარე სივრცის შექმნით. ასევე სივრცე ეტაპობრივად აღიჭურვება თანამედროვე ტექნიკური საშუალებებით ( კომპიუტერები, 3D პრინტერი და ა.შ), რომლებიც ხელს შეუწყობს ახალგაზრდების კრეატიულობის, ინოვაციური აზროვნებისა და ციფრული უნარების განვითარებას.</t>
  </si>
  <si>
    <t>მომხმარებელთა კმაყოფილება სივრცის პირობებით</t>
  </si>
  <si>
    <t>გამოკითხვის შედეგი</t>
  </si>
  <si>
    <t>სსიპ ახალგაზრდობის სააგენტო</t>
  </si>
  <si>
    <t>ახალი სივრცეების შექმნა სოფლებში</t>
  </si>
  <si>
    <t>ხელმისაწვდომობის გასაზრდელად და ახალგაზრდების ჩართულობის სტიმულირებისთვის დაგეგმილია შესაძლებლობების ფარგლებში, ახალი სივრცეების შექმნა კომპაქტურად დასახლებულ სოფლებში.</t>
  </si>
  <si>
    <t>შექმნილი სივრცეების რაოდენობა</t>
  </si>
  <si>
    <t>სტარტაპ-ტრენინგები და ინოვაციური იდეების ლაბორატორიების ორგანიზება</t>
  </si>
  <si>
    <t>ახალგაზრდებისთვის რეგულარული ტრენინგების ორგანიზება: მეწარმეობის საფუძვლები, ბიზნეს-გეგმების შექმნა, ინოვაციური იდეების რეალიზაცია და ა.შ.</t>
  </si>
  <si>
    <t>ტრენინგების რაოდენობა</t>
  </si>
  <si>
    <t>რობოტექნიკის კურსების განხორციელება</t>
  </si>
  <si>
    <t>ყოვეწლიურად დაფინანსდება სკოლის მოსწავლეთათვის რობო-ტექნიკის კურსი</t>
  </si>
  <si>
    <t>კარიერული კონსულტაციები</t>
  </si>
  <si>
    <t>მოეწყობა ინდივიდუალური ან ჯგუფური სესიები გამოცდილ მეწარმეებთან, ბიზნესმენებთან ერთად, რომლებიც გამოცდილებას გაუზიარებენ ახალგაზრდებს და დაეხმარებიან კარიერულ დაგეგმვაში.</t>
  </si>
  <si>
    <t>ახალგაზრდული ბანაკების ორგანიზება</t>
  </si>
  <si>
    <t>მუნიციპალიტეტში მცხოვრები ახალგაზრდებისათვის ახალგაზრდული ბანაკების ორგანიზება, რომლებიც მიმართულია მონაწილეთა ლიდერული, შემოქმედებითი და გუნდური უნარების განვითარებაზე. მონაწილეები იმუშავებენ მენტორებთან, შექმნიან პროექტებს და მიიღებენ ცოდნას ინოვაციებსა და შემოქმედებით სფეროებში.</t>
  </si>
  <si>
    <t>მონაწილეთა რაოდენობა</t>
  </si>
  <si>
    <t>ახალგაზრდების ჩართულობა მულტიფუნქციურ პროექტებში</t>
  </si>
  <si>
    <t xml:space="preserve">შემუშავდება მულტიფუნქციური პროექტების კალენდარი, რომელთა როგორც დაგეგმვაში, ასევე განხორციელებაში მონაწილეობას მიღებენ ახალგაზრდები. </t>
  </si>
  <si>
    <t>ახალგაზრდული ინიციატივების თანადაფინანსება</t>
  </si>
  <si>
    <t>პროგრამის მიზანია ახალგაზრდული ინიციატივების მხარდაჭერა და მუნიციპალიტეტში ახალგაზრდობის განვითარებისთვის მნიშვნელოვანი პროექტების თანადაფინანსება.</t>
  </si>
  <si>
    <t>დაფინანსებული ინიციატივებით მოსარგებლეთა რაოდენობა</t>
  </si>
  <si>
    <t>წარჩინებული სტუდენტების და წარმატებული სპორტსმენების წახალისების ქვეპროგრამის განხორციელება</t>
  </si>
  <si>
    <t>ქვეპროგრამის მიზანია -  სწავლაზე ორიენტირებული, მოტივირებული, წარჩინებული სტუდენტების და წარმატებული სპორტსმენების წახალისება.   ქვეპროგრამის ფარგლებში მაღალი აკადემიური მოსწრების სტუდენტები რომელთაც აქვთ A ფრიადი ან (B) ძალიან კარგი  სემეტრული შეფასება ყოველთვიურად იღებენ სტიპენდიას (სემესტრის მიხედვით). ასევე, მაღალი სპორტული შედეგების სპორტსმენები ერთი წლის განმავლობაში იღებენ სტიპენდიას ყოველთვიურად.</t>
  </si>
  <si>
    <t>ქვეპროგრამით მოსარგებლეთა რაოდენობა</t>
  </si>
  <si>
    <t>მუნიციპალიტეტში მოქმედებს დმანისის მუნიციპალიტეტში რეგისტრირებული წარმატებული/ნიჭიერი ახალგაზრდების ფინანსური მხარდაჭერის ქვეპროგრამა, რომლის მიზანია საკუთარი ნიჭისა და შესაძლებლობების სრულად გამოვლენა, რეალიზება და ღირსეული  ადგილის დამკვიდრება ქვეყნის მშენებლობისა და განვითარების საქმეში თანამედროვე გამოწვევების შესაბამისად. ქვეპროგრამის ფარგლებში ფინანსდებიან ახალგაზრდები, რომლებიც: მონაწილეობას იღებენ ისეთ პროექტებში/ღონისძიებებში, რომელიც  ემსახურება დმანისის მუნიციპალიტეტის ინტერესებს, დადებითი შედეგის მომტანი უნდა იყოს დმანისში მცხოვრები ახალგაზრდობისთვის და მხოლოდ ამ პირობით შესაძლოა მოიცავდეს ღონისძიებების დაფინანსებას, როგორც მუნიციპალიტეტის ადმინისტრაციული, ასევე ქვეყნის საზღვრების გარეთ; წარმატებას მიაღწიეს სხვადასხვა საერთაშორისო ახალგაზრდულ პროექტში და ესაჭიროებათ ფინანსური მხარდაჭერა; უმაღლეს ან პროფესიულ სასწავლებელში სწავლის მიზნით, მიემგზავრებიან საზღვარგარეთ და ესაჭიროებათ სამოგზაურო ხარჯის დაფინანსება და ახალგაზრდები, რომლებიც მონაწილეობენ ახალგაზრდული სივრცე-მედიათეკის განვითარებაში, ახორციელებენ სამეწარმეო ან ინოვაციურ საქმიანობას, ქმნიან ახალ პროდუქტს, სერვისს ან იდეას, რომელიც ხელს უწყობს მუნიციპალიტეტში ახალგაზრდების ცნობიერების ამაღლებას, დასაქმების ან სოციალური ინოვაციის განვითარებას. აღნიშნული ახალგაზრდებისთვის დასაშვებია მხარდაჭერა ბიზნესიდეის განხორციელების, ინოვაციური პროექტების პრეზენტაციის ან პროფესიული განვითარების მიზნით ადგილობრივ თუ საერთაშორისო ღონისძიებებში მონაწილეობისათვის.</t>
  </si>
  <si>
    <t>გაცვლით ახალგაზრდულ პროექტებში მონაწილეობის ხელშეწყობა</t>
  </si>
  <si>
    <t>მუნიციპალიტეტი თანამშრომლობს სხვადასხვა ახალგაზრდობის სფეროში მოღვაწე ორგანიზაციებთან და მათთან ერთად ახორციელებს ახალგაზრდულ პროექტებს, რომლის ფარგლებშიც დმანისელ ახალგაზრდებს აქვთ საშუალება საერთაშორისო გამოცდილების გაზიაებისა და ცოდნის მიღების მიზნით იმოგზაურონ საზღვარგარეთ და გაეცნონ იქაურ ახალგაზრდულ პოლიტიკას/პროექტებს.</t>
  </si>
  <si>
    <t>გაცვლით პროგრამებში ჩართული ახალგაზრდების რაოდენობა</t>
  </si>
  <si>
    <t>მცირედ დასახლებულ სოფლებში, სკოლამდელი განათლების ხელმისაწვდომობის გაზრდის მიზნით,  მუნიციპალიტეტი უზრუნველყოფს ახალი საგანმანათლებლო ალტერნატიული დაწესებულებების/სივრცეების შექმნას, რომლებიც ეყრდნობა თანამედროვე სტანდარტებს და ინოვაციურ ალტერნატიულ ფორმატებს. 2026 წლის სექტემბრიდან, განათლების და მეცნიერების სამინისტროს მხარდაჭერით დაგეგმილია ბაქირ კარალოვის სახელობის იფნარის საჯარო სკოლაში  სასკოლო მზაობის ჯგუფის გახსნა, სადაც განათლებას მიიღებენ იფნარის თემის წარმომადგენელი 4-6 წლამდე ასაკის ბავშვები. ოთახების მოწყობა განხორციელდება მსოფლიო ბანკის პროექტის ფარგლებში, ასევე სოფელ სოფელ დაგარახლოში ალტერნატიული სათემო საბავშვო ბაღის გახსნა/ მშენებლობა.</t>
  </si>
  <si>
    <t>საქართველოს განათლებისა და მეცნიერების სამინისტრო</t>
  </si>
  <si>
    <t>სოფელ ბოსლებში, სკოლის მიმდებარედ, მუნიციპალურ მიწაზე, აშენდება 50 აღსაზრდელზე გათვლილი სტანდარტული საბავშვო ბაღი</t>
  </si>
  <si>
    <t>ქ. დმანისის N1 საჯარო სკოლის რეაბილიტაცია</t>
  </si>
  <si>
    <t>ქ. დმანისის N2 საჯარო სკოლა</t>
  </si>
  <si>
    <t>1.2.2.9</t>
  </si>
  <si>
    <t>ტურიზმის ეროვნული ადმინისტრაცია</t>
  </si>
  <si>
    <t>მუნიციპალიტეტის ნარჩენების სრული აუდიტი</t>
  </si>
  <si>
    <t>ნარჩენების სეპარირება მუნიციპალიტეტის 30 % ზე</t>
  </si>
  <si>
    <t xml:space="preserve">ნარჩენების შეგროვების მარშრუტების ოპტიმიზაცია </t>
  </si>
  <si>
    <t xml:space="preserve">საინფორმაციო კამპანიების წარმოება </t>
  </si>
  <si>
    <t>ბიონარჩენების კომპოსტირების პუნქცის აშენება</t>
  </si>
  <si>
    <t>სკოლებში "მწვანე კლასების" პროგრამის ინიცირება</t>
  </si>
  <si>
    <t>1.3.3.2</t>
  </si>
  <si>
    <t>1.3.3.3</t>
  </si>
  <si>
    <t>1.3.3.4</t>
  </si>
  <si>
    <t>1.3.3.5</t>
  </si>
  <si>
    <t>1.3.3.6</t>
  </si>
  <si>
    <t>ტყის დეგრადირებული ზონების სრული ინვენტარიზაცია</t>
  </si>
  <si>
    <t>მყარფესვიანი ხეების გაშენება</t>
  </si>
  <si>
    <t>დეგრადირებულ ზონებში გამწვანების აქციების ორგანიზება</t>
  </si>
  <si>
    <t>"დარგე შენი ხე" მოძრაობის ორგანიზება</t>
  </si>
  <si>
    <t>პერსონალური მონიტორინგის სისტემის დანერგვა</t>
  </si>
  <si>
    <t>1.3.4.4</t>
  </si>
  <si>
    <t>1.3.4.5</t>
  </si>
  <si>
    <t>ენერგო ეფექტურობის სტანდარტის შემუშავება/დანერგვა ქ. დმანისში</t>
  </si>
  <si>
    <t>მზის პანელების განთავსების შესაძლო ლოკაციების კვლევა</t>
  </si>
  <si>
    <t>ონლაინ კატალოგის შექმნა</t>
  </si>
  <si>
    <t>მიუსაფარი ცხოველების ვაქცინაცია+სტერილიზაცია</t>
  </si>
  <si>
    <t>ინფორმაციული კამპანიის წარმოება</t>
  </si>
  <si>
    <t>ადგილზე გადამოწმების მონიტორინგი და ყოველწლიური ანგარიში</t>
  </si>
  <si>
    <t>დმანისი სრულად გადადის ევროკავშირის Waste Framework Directive-ის შესაბამის მოდელზე: სეპარირება, გადამუშავება, ბიონარჩენების კომპოსტირება, არალეგალური ნაგავსაყრელების სრულად აღმოფხვრა.</t>
  </si>
  <si>
    <t>აუცილებელი პირველი ეტაპი.სეპარირებული ურნების განთავსება.,საინფორმაციო კამპანია.</t>
  </si>
  <si>
    <t>მუნიციპალიტეტში ხდება სეპარირებული ნარჩენების შეგროვების სისტემის დანერგვა: პლასტმასი, მინა, ქაღალდი/კარდონი და ლითონი. განსაზღვრული უბნებში განთავსდება შესაბამისი ფერსკემის ურნები, ჩამოყალიბდება შეგროვების გრაფიკი და აუცილებელი ინფრასტრუქტურა</t>
  </si>
  <si>
    <t>სეპარირებული ურნებით დაფარული ტერიტორია – 30% სეპარირებული ურნების რაოდენობა – X ერთეული. მოსახლეობის სეპარაციაში ჩართულობა – ≥40%. სეპარირებულად შეგროვებული ნარჩენის რაოდენობა – ტონებში (T/year)</t>
  </si>
  <si>
    <t>მუნიციპალიტეტი ახორციელებს ნარჩენების მანქანების მარშრუტების გადახედვას და დახვეწას GPS მონიტორინგის სისტემის დანერგვით. შედეგად მცირდება საწვავის ხარჯი, დრო და გაუმჯობესდება ნარჩენების დროული გატანა.</t>
  </si>
  <si>
    <t>ოპტიმიზირებული მარშრუტების წილი – 100% საწვავის ხარჯის შემცირება – 10–20% ნაგვის დროული გატანის მაჩვენებელი – ≥95% ნაგვის მანქანების ფაქტობრივი გარბენი შემცირებული – კმ/თვეში.</t>
  </si>
  <si>
    <t>2028-2030</t>
  </si>
  <si>
    <t>მოსახლეობის ინფორმირების მიზნით ტარდება კამპანიები: შეხვედრები, სოციალური ქსელები, ბანერები, ბუკლეტები, ვიდეორგოლები. კამპანია მიზნად ისახავს სეპარირების, გადამუშავების და ბუნების დაცვის კულტურის ამაღლებას.</t>
  </si>
  <si>
    <t>ჩატარებული საინფორმაციო აქტივობების რაოდენობა – X კამპანია/წელიწადში. ჩართული მოსახლეობა – ≥5,000 ადამიანი. ცნობიერების დონის ზრდა – ≥30% კვლევის მიხედვით. ონლაინ მიღწევები (Reach) – ≥50,000 ნახვა.</t>
  </si>
  <si>
    <t>მუნიციპალიტეტში მოეწყობა კომპოსტირების მცირე ან საშუალო პუნქტი, რომელიც მიიღებს მცენარეულ და სხვა ბიოდეგრადირებად ნარჩენებს. მიღებული კომპოსტი გამოიყენება მწვანე სივრცეების მოვლასა და სოფლის მეურნეობაში.</t>
  </si>
  <si>
    <t>აშენებული და ამოქმედებული კომპოსტირების პუნქტი – 1 ერთეული. წლიურად დამუშავებული ბიონარჩენი –  (მაგ. 150–300 ტონა). წარმოებული კომპოსტის რაოდენობა  X. პოლიგონზე გადასროლილი ბიონარჩენების შემცირება – ≥20%</t>
  </si>
  <si>
    <t>მუნიციპალიტეტის ყველა სკოლაში იწყება ეკოლოგიური განათლების პროგრამა, რომელსაც მიზნად აქვს სეპარირების, გადამუშავების, ბიონარჩენების მართვის, კლიმატის ცვლილების და გარემოს დაცვის შესახებ ცოდნის გაღრმავება.</t>
  </si>
  <si>
    <t>პროგრამაში ჩართული სკოლები – 100% სტუდენტების ჩართულობა – ≥1,500 მოსწავლე. სკოლებში სეპარაციის პუნქტების მოწყობა – X ერთეული. მოსწავლეების ეკოლოგიური ქცევის გაუმჯობესება – ≥40% კვლევის მიხედვით</t>
  </si>
  <si>
    <t>მუნიციპალიტეტი ამუშავებს ენერგოეფექტურობის ადგილობრივ სტანდარტს, რომელიც მოიცავს შენობების თბოიზოლაციას, LED განათების სისტემების დანერგვას, ენერგომოხმარების მონიტორინგს და მუნიციპალური ობიექტების ენერგო-მოდერნიზაციას. სტანდარტი შეთანხმდება ეროვნულ ენერგოეფექტურობის კანონმდებლობასთან და ეტაპობრივად გავრცელდება როგორც საჯარო, ისე კერძო სექტორზე.</t>
  </si>
  <si>
    <t xml:space="preserve">შემუშავებული ენერგოეფექტურობის სტანდარტი.სტანდარტის დანერგილი ობიექტების წილი – ≥30%. მუნიციპალურ შენობებში ენერგომოხმარების შემცირება – ≥15%. LED განათებით შეცვლილი საგზაო/ქუჩის განათება – ≥60%  ენერგოეფექტურ პროექტებში ინვესტირებული თანხა – X ლარი/წელი </t>
  </si>
  <si>
    <t xml:space="preserve">2026-2027 </t>
  </si>
  <si>
    <t xml:space="preserve">2028-2030 </t>
  </si>
  <si>
    <t>დმანისის მუნიციპალიტეტი ატარებს დეტალურ კვლევას მზის ენერგიის გამოყენების პოტენციალზე: rooftops, მუნიციპალური შენობები, სამრეწველო ზონები, სასოფლო-სამეურნეო მიწები და განაპირა ტერიტორიები. კვლევა მოიცავს insolaton-ს, ინფრასტრუქტურულ ხელმისაწვდომობას, ტექნიკურ-ეკონომიკურ ანალიზს და ადგილობრივი ენერგოგენერაციის მოდელების შეფასებას.</t>
  </si>
  <si>
    <t>ჩატარებული ლოკაციების კვლევა – 1 სრული ანგარიში. იდენტიფიცირებული პოტენციური ლოკაციები – ≥10 ადგილი. ზის პანელებისთვის საერთო შესაძლო სიმძლავრე – MW-ებში შეფასება (მაგ. ≥5 MW). კვლევის შედეგების მიხედვით ინიცირებული პილოტი – 1 პროექტი. მოსახლეობისა და კერძო სექტორის ჩართულობის ზრდა – ≥20%</t>
  </si>
  <si>
    <t>მუნიციპალიტეტი ატარებს ტყის დეგრადირებული უბნების სრულ შემოწმებას, რუკირების, ფოტოფიქსაციისა და GIS რეესტრის შექმნის საფუძველზე. ინვენტარიზაცია განსაზღვრავს ზონების ფართობს, დეგრადაციის მიზეზებს, საფრთხეებს და პრიორიტეტულ გარემოსდაცვით საჭიროებებს.</t>
  </si>
  <si>
    <t>ჩატარებული ინვენტარიზაცია – 1 სრული კვლევა
დეგრადირებული უბნების იდენტიფიცირებული ფართობი – ჰა ერთეულში
GIS ბაზაში შეტანილი ლოკაციები – 100%
პრიორიტეტული ზონების ჩამონათვალი – ≥10 უბანი.</t>
  </si>
  <si>
    <t>მუნიციპალიტეტში ორგანზომიერად თესავენ მყარფესვიან სახეობებს (მუხა, ფიჭვი, ნეკერჩხალი და სხვ.), რათა გაძლიერდეს ნიადაგის სტრუქტურა, შეჩერდეს ეროზია და გაუმჯობესდეს ბიომრავალფეროვნება. ნერგები შერჩეულია ადგილობრივი კლიმატის გათვალისწინებით.</t>
  </si>
  <si>
    <t>დარგული ხეების რაოდენობა – ≥5,000 ნერგი/წელიწადში
გადარჩენის მაჩვენებელი – ≥80%
გამწვანებული ფართობი – ჰა ერთეულში
ეროზიის მაღალი რისკის ზონების შემცირება – ≥10%</t>
  </si>
  <si>
    <t>მუნიციპალიტეტი ატარებს საზოგადოებრივ გამწვანების აქციებს დეგრადირებულ ადგილებზე. აქციებში მონაწილეობენ სკოლები, მოსახლეობა, მოხალისეები და ბიზნესები. მიზანია სწრაფი რეაბილიტაცია და საზოგადოების ჩართულობის გაზრდა.</t>
  </si>
  <si>
    <t>გამწვანების აქციების რაოდენობა – ≥10 აქცია/წელიწადში
მონაწილეთა რაოდენობა – ≥1,000 ადამიანი
აღდგენილი/დამუშავებული ფართობი – ჰა ერთეულში
დარგული ნერგების რაოდენობა – ≥3,000 ნერგი</t>
  </si>
  <si>
    <t>2031–2033</t>
  </si>
  <si>
    <t>მოსახლეობას და ორგანიზაციებს საშუალებას აძლევს მიიღონ პასუხისმგებლობა კონკრეტული ნერგების მოვლაზე. მოქალაქეები იღებენ “პირად ხეებს”, რომლებიც რეგისტრირდება ონლაინ კატალოგში.</t>
  </si>
  <si>
    <t>ჩართული მოქალაქეების რაოდენობა – ≥500 ადამიანი
„პირადიზირებული“ ნერგების რაოდენობა – ≥1,000 ნერგი
მოვლის რეგულარული მონიტორინგის დონე – ≥85%
პლატფორმაში რეგისტრირებული ნერგების მონაცემები – 100% ასახული</t>
  </si>
  <si>
    <t>იქმნება ციფრული მონიტორინგის სისტემა, რომელიც აფიქსირებს თითოეული დარგული ნერგის მდგომარეობას, ლოკაციას, მორწყვის/მოვლის სტატუსს და ფოტოს. მონაცემები ხელმისაწვდომია მუნიციპალიტეტის GIS პლატფორმაზე.</t>
  </si>
  <si>
    <t>დანერგილი მონიტორინგის სისტემა – 1 პლატფორმა
რეგისტრირებული ნერგების რაოდენობა – ≥5,000 ერთეული
მონიტორინგის განახლების სიხშირე – თვეში 1-ჯერ
მოვლის ზუსტი აღრიცხვის მაჩვენებელი – ≥90%</t>
  </si>
  <si>
    <t>2034–2036</t>
  </si>
  <si>
    <t>მუნიციპალიტეტი ახორციელებს მიუსაფარი ძაღლებისა და კატების ფართომასშტაბიან ვაქცინაციას (ნიშნობრივად ქცევის, ჯანმრთელობისა და ცოფის პრევენციის მიზნით) და სტერილიზაციას პოპულაციის კონტროლისა და ჰუმანური მართვისთვის. პროცესი ტარდება ვეტერინარიული ზედამხედველობით, საერთაშორისო CNR (Capture–Neuter–Return) სტანდარტის დაცვით.</t>
  </si>
  <si>
    <t>ვაქცინირებული ცხოველების რაოდენობა – ≥150 ცხოველი/წელი
სტერილიზებული ცხოველების რაოდენობა – ≥120 ცხოველი/წელი
ცოფის შემთხვევების შემცირება – 100% პრევენცია (0 შემთხვევა)
მიუსაფარი ცხოველების პოპულაციის შემცირება – ≥20% 3 წელში
სტერილიზაციის/ვაქცინაციის დაფარვის წილი – ≥70% მთლიან პოპულაციაზე</t>
  </si>
  <si>
    <t>გარემოს დაცვისა და სოფლის მეურნეობის სამინისტრო</t>
  </si>
  <si>
    <t>მუნიციპალიტეტი ქმნის ციფრულ ონლაინ კატალოგს, სადაც ასახულია ყველა დაჭერილი, ვაქცინირებული, სტერილიზირებული და დაბრუნებული ცხოველი: ფოტო, ლოკაცია, ჯანმრთელობის სტატუსი, ჩარევის თარიღი და მონიტორინგის ინფორმაცია. სისტემა უზრუნველყოფს გამჭვირვალობას, მონიტორინგს და მოქალაქეთა ჩართულობას</t>
  </si>
  <si>
    <t>შექმნილი პლატფორმა – 1 სრულფუნქციური ონლაინ კატალოგი
რეგისტრირებული ცხოველების რაოდენობა – ≥150 ჩანაწერი პირველ წელს
განახლებული მონაცემების სიხშირე – კვირაში 1-ჯერ
კატალოგში არსებული მონაცემების სიზუსტე – ≥95%
პლატფორმის მომხმარებელთა რაოდენობა – ≥500 მოქალაქე/წელი</t>
  </si>
  <si>
    <t>მუნიციპალიტეტი ახორციელებს მოსახლეობისთვის საინფორმაციო კამპანიას: სოციალური მედია, ბანერები, კარიბჭეები, სკოლები, ვეტერინარები. მიზანია მოსახლეობის ცნობიერების ამაღლება, ჰუმანური მოპყრობის გაძლიერება,  სამართლებრივი წესების გაცნობა და ცხოველების თუნდაც დროებითი მეურვეობის პოპულარიზაცია.</t>
  </si>
  <si>
    <t>ჩატარებული საინფორმაციო აქტივობების რაოდენობა – ≥10 კამპანია/წელიწადში
ჩართული მოსახლეობა – ≥2,000 მოქალაქე
ცნობიერების დონის ზრდა – ≥30% (სოც. კვლევით)
ვიდეო/მედია მასალის საერთო დათვალიერებები – ≥50,000
გაზრდილი შეტყობინებები/ზარები მიუსაფარი ცხოველების შესახებ – ≥20% ზრდა</t>
  </si>
  <si>
    <t>2029-2032</t>
  </si>
  <si>
    <t>2033-2036</t>
  </si>
  <si>
    <t xml:space="preserve">აშენებული და ექსპლუატაციაში მიღებული საბავშვო ბაღი სოფელ ბოსლებში </t>
  </si>
  <si>
    <t>აშენებული და ფუნქციონირებადი ალტერნატიული სათემო საბავშვო ბაღი ოროზმანის თემში</t>
  </si>
  <si>
    <t>დმანისის მუნიციპალიტეტში განხორციელდება ტურისტული მარკირების სისტემის შექმნა და განვითარება, რომელიც მოიცავს ტურისტული მარშრუტების, კულტურული და ბუნებრივი ღირსშესანიშნაობების, ისტორიული ძეგლებისა და რეკრეაციული სივრცეების მიმართულების მაჩვენებელი ნიშნების (საინფორმაციო დაფები, გზის მაჩვენებლები, რუკები, QR-კოდები) განთავსებას.
მარკირება იქნება ერთიანი ვიზუალური სტანდარტის შესაბამისად, მრავალენოვანი და ადაპტირებული სხვადასხვა ასაკისა და შესაძლებლობის მქონე ვიზიტორებისთვის. სისტემა ხელს შეუწყობს ტურისტების მარტივ ორიენტაციას, უსაფრთხო გადაადგილებას და მუნიციპალიტეტის ტურისტული პოტენციალის გაზრდას.</t>
  </si>
  <si>
    <t>ტურისტული მარკირებით დაფარული ძირითადი ტურისტული ობიექტების წილი (%)</t>
  </si>
  <si>
    <t>დმანისის მუნიციპალიტეტში მოეწყობა ვიზიტორთა საჭიროებებზე მორგებული მცირე მასშტაბის ტურისტული ინფრასტრუქტურა, რომელიც მოიცავს პანორამულ ხედის წერტილებს, უსაფრთხო დასაკვირვებელ პლატფორმებს, თემატურ ფოტოზონებს, დასაჯდომ სივრცეებსა და ინფორმაციულ ელემენტებს.
ინფრასტრუქტურა განთავსდება ტურისტულად მიმზიდველ ლოკაციებზე (ბუნებრივი პეიზაჟები, ისტორიული უბნები, კანიონები, კულტურული მემკვიდრეობის ობიექტების მიმდებარე სივრცეები) და შესრულდება ეკოლოგიური, უსაფრთხო და ვიზუალურად ერთიანი დიზაინის შესაბამისად.
აღნიშნული აქტივობა ხელს შეუწყობს ვიზიტორთა გამოცდილების გაუმჯობესებას, ტურისტული ნაკადების ზრდას და მუნიციპალიტეტის პოზიციონირებას როგორც მიმზიდველ ტურისტულ მიმართულებას.</t>
  </si>
  <si>
    <t>სივრცეების/ ფოტოზონების რაოდენობა</t>
  </si>
  <si>
    <t>დმანისის მუნიციპალიტეტის არქეოლოგიურ ობიექტებზე დაინერგება გაფართოებული (AR) და ვირტუალური რეალობის (VR) ვიზუალური გამოცდილებები, რომლებიც ვიზიტორებს მისცემს შესაძლებლობას, ციფრული ტექნოლოგიების მეშვეობით გაეცნონ ისტორიული ეპოქების რეკონსტრუქციებს, არქეოლოგიური ძეგლების პირვანდელ იერსახესა და მათ მნიშვნელობას.
AR/VR კონტენტი ხელმისაწვდომი იქნება მობილური აპლიკაციების, ტაბლეტების ან VR მოწყობილობების საშუალებით და მოიცავს 3D მოდელებს, ანიმაციებს, აუდიო-ვიზუალურ ნარატივებსა და მრავალენოვან ინტერფეისს. ინიციატივა გაზრდის ობიექტების შემეცნებით ღირებულებას, ვიზიტორთა ჩართულობას და დმანისის როგორც უნიკალური არქეოლოგიური მიმართულების ცნობადობას.</t>
  </si>
  <si>
    <t>AR/VR ტექნოლოგიებით აღჭურვილი არქეოლოგიური ობიექტების რაოდენობა</t>
  </si>
  <si>
    <t>2030-2032</t>
  </si>
  <si>
    <t>1.2.5.5</t>
  </si>
  <si>
    <t xml:space="preserve">ქალაქ დმანისში მოეწყობა ტურისტული დანიშნულების შენობა, რომელსაც ექნება სვანური კოშკის ვიზუალი. შიგნით განთავსდება სხვადასხვა მულტიკულტურული ეთნოგრაფიული მუზეუმი, ადგილობრივი სამზრეულოს სადეგუსტაციო სივრცე და საკონფერენფიციო სივრცე. </t>
  </si>
  <si>
    <t>დმანისის მუნიციპალიტეტი,  ვანდალიზმის პრევენციის მიზნით, საკუთარი კომპეტენციის ფარგლებში და შესაბამის სახელმწიფო უწყებებთან კოორდინაციით, განახორციელებს ისტორიულ-კულტურული მემკვიდრეობის ობიექტების დაცვისკენ მიმართულ პროექტებს.
დაცვითი პროექტები შეიძლება მოიცავდეს: ავარიული მდგომარეობის შეფასებას, კონსერვაციისა და სტაბილიზაციის სამუშაოებს, მცირე მასშტაბის რეაბილიტაციას, გარემოს კეთილმოწყობას, უსაფრთხოების ელემენტების (შემოღობვა) მოწყობასა და ობიექტებზე ვიზიტორთა ზემოქმედების მინიმიზაციას.
აღნიშნული აქტივობა ხელს შეუწყობს კულტურული მემკვიდრეობის შენარჩუნებას, დაზიანების რისკების შემცირებას და ისტორიულ ობიექტებზე უსაფრთხო და მდგრადი ხელმისაწვდომობის უზრუნველყოფას.</t>
  </si>
  <si>
    <t>დაცვითი პროექტების ფარგლებში გაძლიერებული, შემოღობილი ან რეაბილიტირებული ისტორიულ-კულტურული ობიექტების რაოდენობა</t>
  </si>
  <si>
    <t>დმანისის მუნიციპალიტეტის ბუნებრივ და კულტურულად მიმზიდველ ტერიტორიებზე მოეწყობა საფეხმავლო და ეკო-ბილიკები, რომლებიც უზრუნველყოფს ვიზიტორებისა და ადგილობრივი მოსახლეობის უსაფრთხო, ეკოლოგიურად პასუხისმგებელ და შემეცნებით გადაადგილებას.
ბილიკები დაიგეგმება გარემოსდაცვითი სტანდარტების შესაბამისად და მოიცავს ბილიკის მონიშვნას, ინფრასტრუქტურულ მინიმალურ ელემენტებს (დასაჯდომი სივრცეები, ნარჩენების ურნები), საინფორმაციო დაფებს, მარკირებასა და საჭიროების შემთხვევაში უსაფრთხოების ელემენტებს.
აქტივობა ხელს შეუწყობს ეკო-ტურიზმის განვითარებას, ჯანსაღი ცხოვრების წესის პოპულარიზაციას, ბუნებრივი ლანდშაფტის დაცვასა და ტურისტული მარშრუტების დივერსიფიკაციას.</t>
  </si>
  <si>
    <t>მოწყობილი საფეხმავლო და ეკო-ბილიკების საერთო სიგრძე (კმ)</t>
  </si>
  <si>
    <t>2029-2034</t>
  </si>
  <si>
    <t>საქართველოს კულტურული მემკვიდრეობის დაცვის სააგენტო</t>
  </si>
  <si>
    <t>დმანისის ნაქალაქარის მიმართულებით დაკიდული საფეხმავლო ხიდის მოწყობა</t>
  </si>
  <si>
    <t>იაღუფლოს წყალსაცავის მიმდებარედ მოეწყობა ეკოლოგიურად პასუხისმგებელი საკემპინგე სივრცე, რომელიც მოემსახურება როგორც ადგილობრივ მოსახლეობას, ასევე შიდა და საერთაშორისო ტურისტებს. საკემპინგე ზონა უზრუნველყოფილი იქნება მინიმალური, მაგრამ აუცილებელი ინფრასტრუქტურით — კარვების განსათავსებელი მონიშნული სივრცეები, დასაჯდომი და დასასვენებელი ადგილები, ცეცხლის დანთების უსაფრთხო ზონები, სანიტარული კვანძები, ნარჩენების მართვის საშუალებები და საინფორმაციო ნიშნები.
პროექტი განხორციელდება გარემოსდაცვითი სტანდარტების დაცვით, ბუნებრივ ლანდშაფტთან ჰარმონიულად და მიზნად ისახავს ეკო-ტურიზმის განვითარებას, მდგრადი დასვენების ხელშეწყობას და მუნიციპალიტეტის ტურისტული შეთავაზებების დივერსიფიკაციას.</t>
  </si>
  <si>
    <t>საკემპინგე სივრცით მოსარგებლე ვიზიტორთა რაოდენობა (სეზონურად)</t>
  </si>
  <si>
    <t>2029-2036</t>
  </si>
  <si>
    <t>ფუნქციონირებადი ხიდის არსებობა</t>
  </si>
  <si>
    <t>დმანისის ნაქალაქარის ტერიტორიიდან სოფელ ვარდისუბნის მიმართულებით მოეწყობა ნახევრად შუშის დიზაინის ხიდი, რომელიც შექმნის უნიკალურ ვიზუალურ გამოცდილებას ვიზიტორებისთვის და უზრუნველყოფს უსაფრთხო გადასასვლელს ხეობის საპირისპირო მხარეებს შორის. ხიდის ძირითადი კონსტრუქცია დამზადებული იქნება მდგრადი ლითონური ჩარჩოთი, ქვეშ ნახევრად გამჭვირვალე შუშის პანელებით, უსაფრთხოების მოაჯირებითა და ღამის განათების სისტემით. პროექტი აერთიანებს ინოვაციურ დიზაინს და ტურისტულ ინტერესს, ხელს უწყობს ნაქალაქარისა და ვარდისუბნის ტურისტული მარშრუტების განვითარებას, ვიზიტორთა ნაკადის დივერსიფიკაციას და ადგილობრივი ეკონომიკის მხარდაჭერას.</t>
  </si>
  <si>
    <t>წლიური ვიზიტორთა რაოდენობა კანიონში</t>
  </si>
  <si>
    <t>2030-2036</t>
  </si>
  <si>
    <t>დმანისის მუნიციპალიტეტში ტურისტული  საპიკნიკეების (სველი წერტილებით) მოწყობა</t>
  </si>
  <si>
    <t>პროექტის მიზანია ადგილობრივებისა და ტურისტებისთვის კომფორტული, უსაფრთხო და ეკოლოგიურად მდგრადი საპიკნიკე სივრცეების შექმნა ბუნებრივ გარემოში. აქტივობები მოიცავს: საპიკნიკე ზონების მოწყობას (სამზარეულოს ზონები, საპიკნიკე მაგიდები,სანიტარიული ინფრასტრუქტურა და ა.შ)</t>
  </si>
  <si>
    <t>მოწყობილი საპიკნიკე ადგილების რაოდენობა</t>
  </si>
  <si>
    <t>0,0</t>
  </si>
  <si>
    <t>შემოწმებული და დოკუმენტირებული 2-6 წლამდე ასაკის ბავშვების რაოდენობა, რომლებიც სკოლამდელ განათლებაზე ხელმისაწვდომობის პრობლემა აქვს</t>
  </si>
  <si>
    <t xml:space="preserve"> რეკომენდაციების რაოდენობა, რომლებიც მეთოდოლოგიის გამოყენების შედეგად შეიქმნა ეფექტურობის გაუმჯობესებისთვის</t>
  </si>
  <si>
    <t>0505</t>
  </si>
  <si>
    <t>მონაწილეთა დაბალი ჩართულობა და ინტერესი საგანმანათლებლო/არაფორმალური პროგრამების მიმართ, რაც შესაძლოა ზღუდავდეს პროგრამების ეფექტურობას</t>
  </si>
  <si>
    <t>შეზღუდული კოორდინაცია პროფესიულ კოლეჯებთან და სასწავლო დაწესებულებებთან, რაც იწვევს პროგრამების არასათანადო განხორციელებას და სტუდენტების ჩართულობის დაბალ დონეს</t>
  </si>
  <si>
    <t>050204</t>
  </si>
  <si>
    <t>კულტურული დაწესებულებების და ორგანიზაციების მხრიდან ინიციატივის ნაკლებობა/არასათანადო ჩართულობა</t>
  </si>
  <si>
    <t>რაგბის განვითარების ხელშეწყობა</t>
  </si>
  <si>
    <t>სპორტულ წრეში ჩართულ ახალგაზრდათა რაოდენობა</t>
  </si>
  <si>
    <t>მუნიციპალიტეტი განახორციელებს არაფორმალური სპორტული პროგრამების დანერგვას, როგორიც არის მულტისპორტული კვირეული „Try &amp; Play“,  გასართობი სპორტი „Move &amp; Fun“, ინკლუზიური სპორტული თამაშები და ა.შ. ასევე, ჩატარდება სხვადასხვა მუნიციპალური სპორტული თამაშები</t>
  </si>
  <si>
    <t>050102</t>
  </si>
  <si>
    <t>5.2.2.4</t>
  </si>
  <si>
    <t>აქტივობის ფარგლებში ყოველწლიურად ფინანსდება ბოლნისის კლუბ „ყოჩების“ დმანისის ჯგუფი, სადაც ჩართულია 35 ახალგაზრდა.</t>
  </si>
  <si>
    <t>აქტივობა მიზნად ისახავს დმანისის მუნიციპალიტეტში სპორტული ჰაბების ფორმირებისა და განვითარების მხარდაჭერას, როგორც მრავალფუნქციური სივრცეების, რომლებიც აერთიანებს სხვადასხვა სპორტულ აქტივობას, არაფორმალურ ვარჯიშს, ახალგაზრდულ ჩართულობას და სპორტული ცხოვრების პოპულარიზაციას.
სპორტული ჰაბები იმოქმედებს როგორც საკოორდინაციო და მოტივაციური ცენტრები, სადაც შესაძლებელია სპორტული წრეების, კლუბების, გუნდების, არაფორმალური ჯგუფებისა და ღონისძიებების განხორციელება. მხარდაჭერა შეიძლება მოიცავდეს ორგანიზაციულ, პროგრამულ და პარტნიორულ ხელშეწყობას (და არა უშუალოდ ინფრასტრუქტურის მშენებლობას), მათ შორის ადგილობრივ სპორტულ სკოლასთან, კლუბებთან, საგანმანათლებლო დაწესებულებებსა და ფედერაციებთან თანამშრომლობას.</t>
  </si>
  <si>
    <t>სპორტული ჰაბების ფარგლებში განხორციელებული პროგრამებისა და ღონისძიებების რაოდენობა</t>
  </si>
  <si>
    <t>5.2.3.1</t>
  </si>
  <si>
    <t>5.2.3.2</t>
  </si>
  <si>
    <t>5.2.3.3</t>
  </si>
  <si>
    <t>სპორტული ჰაბების არამდგრადი ფუნქციონირება საკადრო, პროგრამული ან ფინანსური რესურსების არასაკმარისი უზრუნველყოფის გამო, რაც შეიძლება ზღუდავდეს მოსახლეობის გრძელვადიან ჩართულობას.</t>
  </si>
  <si>
    <t>ზურტაკეთის კანიონი არის ერთ-ერთი მნიშვნელოვანი ბუნებრივი და ტურისტული რესურსი დმანისის მუნიციპალიტეტში. მისი კეთილმოწყობა მოიცავს: მისასვლელი გზის მოწყობა, 
საფეხმავლო ბილიკების და ეკო-ბილიკების მოწყობას, უსაფრთხო გადასასვლელებით;
საყურებელი პანორამული სივრცეების და ფოტოზონების შექმნას;
საინფორმაციო და საგამოფენო ნიშნების (ბილბორდები, საინფორმაციო დაფები) დამონტაჟებას;
რეკრეაციული სივრცეების მოწყობას (საბანაკე, დასასვენებელი ზონები);
ვიზიტორთა უსაფრთხოების სისტემების (მოძრავი მოაჯირები, გასართობი ნიშნები) დანერგვას.
პროექტი მიმართულია ტურისტული გამოცდილების გაუმჯობესებას, ვიზიტორთა რაოდენობის ზრდასა და ადგილობრივი ეკონომიკის გაძლიერებაზე, ერთდროულად ბუნებრივი გარემოს დაცვით.</t>
  </si>
  <si>
    <t>2029-2030</t>
  </si>
  <si>
    <t>დმანისის მუნიციპალიტეტის ორ ლოკაციაზე, კერძოდ დიდი დმანისი-დმანისი-გომარეთი-ბედიანი შიდა სახელმწიფოებრივი გზის 0 კმ-ზე და  ქალაქ დმანისის წმ. ნინოს ქუჩაზე არსებულ პატარა სკვერში განთავსდება ზეზვას და მზიას მონუმენტები</t>
  </si>
  <si>
    <t xml:space="preserve"> კულტურულ ღონისძიებებში მოსახლეობის ჩართულობის მაჩვენებელი (%)</t>
  </si>
  <si>
    <t>დანერგილი ინოვაციური სპორტული აქტივობებისა და ციფრული პლატფორმების რაოდენობა, რომლებიც ხელს უწყობს ახალგაზრდების ჩართულობას და ჯანმრთელი ცხოვრების სტიმულირებას</t>
  </si>
  <si>
    <t>ახალგაზრდების დაბალი ჩართულობა ინოვაციურ აქტივობებში ტექნოლოგიების ან დაინტერესების ნაკლებობის გამო, რაც ხელს უშლის სპორტის პოპულარიზაციის მიზნების მიღწევას</t>
  </si>
  <si>
    <t xml:space="preserve">დმანისის მუნიციპალიტეტში სპორტული აქტივობებში მონაწილე მოსახლეობის პროცენტი </t>
  </si>
  <si>
    <t>სსიპ ქ.დმანისის საგანმანათლებლო რესურსცენტრი</t>
  </si>
  <si>
    <t>ამოცანის შედეგის ინდიკატორი 5.2.4</t>
  </si>
  <si>
    <t>5.2.4.1</t>
  </si>
  <si>
    <t>5.2.4.2</t>
  </si>
  <si>
    <t>5.2.4.3</t>
  </si>
  <si>
    <t>5.3.1.1</t>
  </si>
  <si>
    <t>5.3.1.2</t>
  </si>
  <si>
    <t>5.3.2.1</t>
  </si>
  <si>
    <t>5.3.2.2</t>
  </si>
  <si>
    <t>5.3.2.3</t>
  </si>
  <si>
    <t>5.3.2.4</t>
  </si>
  <si>
    <t>ახალგაზრდებში მეწარმეობის, ციფრული აზროვნებისა და ინოვაციურ უნარების განვითარება</t>
  </si>
  <si>
    <t>ახალგაზრდების პროცენტული მაჩევენებელი, რომლებიც მონაწილეობენ მეწარმეობის ან ინოვაციურ პროექტებში</t>
  </si>
  <si>
    <t>ახალგაზრდობის გადინება მუნიციპალიტეტიდან</t>
  </si>
  <si>
    <t>5.3.3.1</t>
  </si>
  <si>
    <t>5.3.3.2</t>
  </si>
  <si>
    <t>5.3.4.1</t>
  </si>
  <si>
    <t>5.3.4.2</t>
  </si>
  <si>
    <t>5.3.4.3</t>
  </si>
  <si>
    <t>050501</t>
  </si>
  <si>
    <t>050502</t>
  </si>
  <si>
    <t>ნიჭიერი, წარმატებული ახალგაზრდობის მხარდაჭერის ქვეპროგრამის განხორციელება</t>
  </si>
  <si>
    <t>0504</t>
  </si>
  <si>
    <t>წელიწადში ორგანიზებული აქტივობების რაოდენობა</t>
  </si>
  <si>
    <t>მუნიციპალიტეტში მოქმედ კულტურულ დაწესებულებათა მიერ სუბიექტების მიერ განხორციელებული პროგრამების/აქტივობების მოსარგებლეთა წილი</t>
  </si>
  <si>
    <t>4,5</t>
  </si>
  <si>
    <t>1,4,5,10</t>
  </si>
  <si>
    <t>1,3,5,10</t>
  </si>
  <si>
    <t>1, 5, 9, 10</t>
  </si>
  <si>
    <t>აქტივობა მოიცავს ინტერაქტიული ექსპოზიციების მოწყობა სკოლებში, კულტურის ცენტრებში და ტურისტულ ობიექტებზე, ვირტუალური ტურების შექმნა ისტორიულ ობიექტებზე, ძეგლებზე და ბუნებრივ ღირსშესანიშნაობებზე, რაც ზრდის საზოგადოებისა და ახალგაზრდობის ჩართულობას. აქტივობა ითვალისწინებს წელიწადში 1 ინტერაქციული ექსპოზიციის ან ვირტუალური ტურის შექმნას.</t>
  </si>
  <si>
    <t xml:space="preserve">მუნიციპალიტეტი ყოველწლიურად ორგანიზებას უწევს ინტელექტუალურ კონკურსს, რომელიც მიზნად ისახავს: დმანისის კულტურული, ისტორიული და ბუნებრივი მემკვიდრეობის პოპულარიზაციას ახალგაზრდებსა და ფართო საზოგადოებაში; კულტურული ცნობიერებისა და ინტერესი ისტორიული ობიექტების მიმართ გაზრდას; ინტერაქტიული ფორმატით (კვიზები, გუნდური დებატები, სავიზუალური და მედია ელემენტები) ცოდნის სტიმულირებას; გამარჯვებულთა პრიზებით წახალისება, რაც ზრდის კონკურსში ჩართულობას. აღნიშნული კონკურსი ჩატარდება ყოველწლიურად. </t>
  </si>
  <si>
    <t>ულტურული ცნობიერების გაზრდა, სამოქალაქო აქტიურობის განვითარება და ადგილობრივი მემკვიდრეობის აღიარების განმტკიცების მიზნით მუნიციპალიტეტი რეგურალურად აწყობს საგანმანათლებლო და შემეცნებით ტურებს სკოლებისა და ახალგაზრდული ჯგუფებისთვის. წელიწადში მოეწყობა 2 შემეცნებითი ტური.</t>
  </si>
  <si>
    <t>აქტივობებში ჩართულ პირთა რაოდენობა</t>
  </si>
  <si>
    <t>მუნიციპალიტეტი ქმნის ორგანიზებულ ტურისტულ მარშრუტებს, რომლებიც მოიცავს დმანისის კულტურული, ისტორიული და ბუნებრივი რესურსების ერთიან ვიზიტს. მარშრუტები მოემსახურება როგორც ადგილობრივ, ასევე უცხოელ ტურისტებს და უზრუნველყოფს: საინტერესო და ინფორმაციულ ტურებს სხვადასხვა თემატიკით (ისტორია, კულტურა, ბუნება, ეტი;ნიკური მემკვიდრეობა); მარშრუტების იდენტიფიცირებას და ნიშნების დაყენებას ადგილზე; ლოგისტიკისა და დროების ოპტიმიზაციას ვიზიტორებისთვის; მობილური აპლიკაციის ან ბეჭდური რუკების გამოყენებას დამატებითი ინფორმაციისა და ინტერაქტიული ელემენტებისათვის; ადგილობრივი მეწარმეების, გიდებისა და საოჯახო სასტუმროების ჩართვას ტურისტულ მომსახურებაში. მუნიციპალიტეტის მასშტაბით მთლიანობაში შემუშავდება 7-8 ტური.</t>
  </si>
  <si>
    <t xml:space="preserve">ახალგაზრდა მკვლევართა და საბავშვო არქეოლოგიის პროგრამის ინიცირება ადგილობრივ მუზეუმში. </t>
  </si>
  <si>
    <t>ა(ა)იპ დმანისის კულტურისა და ხელოვნების ცენტრი, ა(ა)იპ დმანისის სამუსიკო სკოლა, ა(ა)იპ დმანისის საბიბლიოთეკო სამსახური, ა(ა)იპ დმანისის საგანმანთლებლო ცენტრი. საქართველოს კულტურის სამინისტრო, სსიპ ზინაიდა კვერენჩხილაძის სახელობის დმანისის სახელმწიფო დრამატული თეატრი</t>
  </si>
  <si>
    <t>ა(ა)იპ დმანისის კულტურისა და ხელოვნების ცენტრი, ა(ა)იპ დმანისის სამუსიკო სკოლა, ა(ა)იპ დმანისის საბიბლიოთეკო სამსახური, ა(ა)იპ დმანისის საგანმანთლებლო ცენტრი. საქართველოს კულტურის სამინისტრო, სსიპ ზინაიდა კვერენჩხილაძის სახელობის დმანისის სახელმწიფო დრამატული თეატრი, შერიგებისა და სამოქალაქო თანასწორობის სამინისტრო</t>
  </si>
  <si>
    <t>ა(ა)იპ დმანსის კულტურისა და ხელოვნების ცენტრი</t>
  </si>
  <si>
    <t>050402</t>
  </si>
  <si>
    <t>050101</t>
  </si>
  <si>
    <t>040202</t>
  </si>
  <si>
    <t>ორ ლოკაციაზე განთავსებული მონუმენტი (ფოტო-მასალა)</t>
  </si>
  <si>
    <t>ფუნქციონირებადი შენობა</t>
  </si>
  <si>
    <t>დაინტერესებულ მოსახლეობას ჩაუტარდება ტრენინგები სტუმართმასპინძლობის, გიდების გადამზადებისა და მომსახურების ხარისხის ამაღლების მიმართულებით, მათთვის საინტერესო თემებზე.</t>
  </si>
  <si>
    <t xml:space="preserve">ჩატარებული ტრენინგების და მათში მონაწილეთა რაოდენობა, გაუმჯობესებული მომსახურების ხარისხი </t>
  </si>
  <si>
    <t>წლიური ანგარიში</t>
  </si>
  <si>
    <t>რეგისტრირებული მონაცემი</t>
  </si>
  <si>
    <t>პანტიანის ტბის მიმდებარე ტერიტორიაზე ბილიკისა და საკემპინგე სივრცის მოწყობა</t>
  </si>
  <si>
    <t>პროექტი მიზნად ისახავს პანტიანის ტბის მიმდებარე ტერიტორიის რეკრეაციული, სპორტული და ტურისტული პოტენციალის გაზრდას, როგორც ადგილობრივი მოსახლეობის, ისე ტურისტებისათვის. აქტივობები მოიცავს: მრავალფუნქციური ბილიკის მოწყობა — ერთიანი სავალი ნაწილი, რომელიც გათვლილია საფეხმავლო გადაადგილებაზე და ველოსიპედით სარგებლობაზე, უსაფრთხო გადასასვლელებით, სტანდარტების შესაბამისად; საკემპინგე სივრცეების მოწყობა (კემპინგის ადგილები, დასასვენებელი ზონები, ცეცხლის შეზღუდული ადგილები);</t>
  </si>
  <si>
    <t>ვიზიტორთა კმაყოფილების ინდექსი (კვლევები, კითხვარები)</t>
  </si>
  <si>
    <t>2030-2037</t>
  </si>
  <si>
    <t>კერძო სექტორთან პარტნიორობით პროექტების განხორციელება.</t>
  </si>
  <si>
    <t>მუნიციპალიტეტი გადასცემს პირობიანი სარგებლობის უფლებით  მიწის ნაკვეთებს კერძო 
ინვესტორებზე; შეღავათიანი საგადასახადო პირობები ( საქართველოს კანონმდებლობის შესაბამისად  მაღალმთიანი დასახლების საწარმოს სტატუსის მქონე მეწარმე სუბიექტი, საქართველოს საგადასახადო კოდექსით განსაზღვრული ვადითა და წესით თავისუფლდება გადასახადებისაგან).</t>
  </si>
  <si>
    <t xml:space="preserve"> კერძო სექტორის თანამონაწილეობით 
მოზიდული ინვესტიციების მოცულობა,შექმნილი ახალი სამუშაო 
ადგილების რაოდენობა, მიზნობრივად გამოყენებული მიწის 
ნაკვეთების რაოდენობა. </t>
  </si>
  <si>
    <t>სტარტაპებისა და ბიზნეს სექტორში დასაქმებულთათვის ჩატარდება ტრენინგები საგადასახადო რეგულაციებისა და ფინანსური აღრიცხვის შესახებ.</t>
  </si>
  <si>
    <t>ჩატარებული ტრენინგების და მათში მონაწილეთა რაოდენობა, განხორციელებული პროგრამების და პროგრამაში მონაწილეთა რაოდენობა, შექმნილი სტარტაპების რაოდენობა</t>
  </si>
  <si>
    <t>ადგილობრივი პროდუქციის პოპულარიზაცია და მეწარმეთა ხელშეწყობა</t>
  </si>
  <si>
    <t>მუნიციპალიტეტის საზღვრებში სხვადასხვა ღონისძიებებზე ადგილობრივ მეწარმეთა პროდუქციის გამოფენა-გაყიდვის მიზნით სივრცეების მოწყობა, ხოლო  მუნიციპალიტეტის ფარგლებს გარეთ დაგეგმილი შესაძლებლობების შესახებ ინფორმაციის მიწოდება, მონაწილეობის მხარდაჭერა</t>
  </si>
  <si>
    <t>ჩატარებული ღონისძიებები და მათში მონაწილე მეწარმეთა რაოდენობა</t>
  </si>
  <si>
    <t>საინვესტიციო პროცედურების (ნებართვები, დოკუმენტაცია) სირთულე და 
ხანგრძლივობა, რაც აფერხებს ინვესტორის სწრაფ შესვლას.</t>
  </si>
  <si>
    <t>კერძო სექტორის ნაკლები აქტიურობა,კვალიფიციური მუშახელის დეფიციტი, მიგრაცია</t>
  </si>
  <si>
    <t>X</t>
  </si>
  <si>
    <t>მონიტორინგის შედეგები/ანგარიშები</t>
  </si>
  <si>
    <t>ინფრასტრუქტურის მდგრადი განვითარება და ეკოლოგიურად სუფთა, უსაფრთხო გარემოს უზრუნველყოფა</t>
  </si>
  <si>
    <t>მუნიციპალური ინფრასტრუქტურის ≤10% შეესაბამება ეკო/ენერგოეფექტურ სტანდარტებს</t>
  </si>
  <si>
    <t>მუნიციპალური ინფრასტრუქტურის ≥40% შეესაბამება ეკო/ენერგოეფექტურ სტანდარტებს</t>
  </si>
  <si>
    <t>SDG 7 – ხელმისაწვდომი და სუფთა ენერგია
SDG 9 – მდგრადი ინფრასტრუქტურა და ინოვაცია
SDG 11 – მდგრადი ქალაქები და თემები
SDG 12 – პასუხისმგებლიანი მოხმარება და წარმოება
SDG 13 – კლიმატის ცვლილებასთან ბრძოლა</t>
  </si>
  <si>
    <t>დმანისის მუნიციპალიტეტის მერის წლიური ანგარიში; ენერგომოხმარების სტატისტიკა; პროექტების მონიტორინგის ანგარიშები</t>
  </si>
  <si>
    <t>დანერგილია მუნიციპალური ობიექტების ≥30%-ში</t>
  </si>
  <si>
    <t>დანერგილია მუნიციპალური ობიექტების ≥60%-ში</t>
  </si>
  <si>
    <t>გარემოს დაბინძურების შემცირება და ნარჩენების მართვა</t>
  </si>
  <si>
    <t>მწვანე სივრცეები და გამწვანება</t>
  </si>
  <si>
    <t>ნარჩენების სეპარირებული შეგროვება დანერგილია მუნიციპალიტეტის მინიმუმ 30%-ში
დამონტაჟებულია სეპარირებული ურნები ძირითად უბნებში
ჩატარებულია ნარჩენების სრული მუნიციპალური აუდიტი
საინფორმაციო კამპანიებით მოცულია მოსახლეობის ≥40%
ნარჩენების შეგროვების მარშრუტების ოპტიმიზაცია დაწყებულია
არალეგალური ნაგავსაყრელების რაოდენობა შემცირებულია ≥30%-ით</t>
  </si>
  <si>
    <t>სეპარირებული შეგროვება ფუნქციონირებს მუნიციპალიტეტის ≥60%-ში
სრულად ამოქმედებულია 1 კომპოსტირების პუნქტი
ბიონარჩენების გადამუშავება შეადგენს ≥150 ტონა/წელიწადში
მოსახლეობის სეპარაციაში ჩართულობა აღწევს ≥60%-ს
ნარჩენების შეგროვების მარშრუტები 100%-ით ოპტიმიზირებულია
საწვავის ხარჯი შემცირებულია ≥15%-ით
არალეგალური ნაგავსაყრელები შემცირებულია ≥70%-ით</t>
  </si>
  <si>
    <t>ნარჩენების მართვის სისტემა სრულად შეესაბამება EU Waste Framework Directive-ს
სეპარირებული შეგროვება დანერგილია მუნიციპალიტეტის ≥90%-ში
ბიონარჩენების გადამუშავება შეადგენს ≥300 ტონა/წელიწადში
პოლიგონზე განთავსებული ნარჩენების მოცულობა შემცირებულია ≥40%-ით
მოსახლეობის ჩართულობა სეპარაციაში აღწევს ≥80%-ს
არალეგალური ნაგავსაყრელები სრულად ლიკვიდირებულია
გარემოს დაბინძურების მაჩვენებლები (ვიზუალური, სუნი, ნარჩენები) შემცირებულია სტაბილურად და სისტემურად</t>
  </si>
  <si>
    <t>დმანისის მუნიციპალიტეტის მერის წლიური ანგარიში;
ნარჩენების მართვის მონიტორინგის ანგარიშები;
ფოტო-ფიქსაცია; GIS მონაცემები;
სოციოლოგიური კვლევები.</t>
  </si>
  <si>
    <t>დეგრადირებული ტყის ზონების სრულყოფილი ინვენტარიზაცია არ არსებობს
გამწვანების სამუშაოები ფრაგმენტულია და არ არის სისტემური
მოქალაქეთა ჩართულობა დაბალია
დარგული ნერგების მონიტორინგი არ ხორციელდება ერთიან სისტემაში</t>
  </si>
  <si>
    <t>დასრულებულია ტყის დეგრადირებული ზონების სრული ინვენტარიზაცია
იდენტიფიცირებულია და GIS-ში ასახულია დეგრადირებული ზონების 100%
განსაზღვრულია მინიმუმ 10 პრიორიტეტული გამწვანების უბანი
გამწვანებულია მინიმუმ 30–40 ჰა ტერიტორია
დარგულია ≥10 000 მყარფესვიანი ნერგი
ნერგების გადარჩენის მაჩვენებელი შეადგენს ≥80%
მოსახლეობის მონაწილეობით ჩატარებულია საზოგადოებრივი გამწვანების აქციები</t>
  </si>
  <si>
    <t>მყარფესვიანი ხეების გაშენება ხორციელდება სისტემურად და ყოველწლიურად
ჯამურად დარგულია ≥25 000 ნერგი
გამწვანებული და რეაბილიტირებული ტერიტორია აღწევს ≥80 ჰა-ს
ეროზიის მაღალი რისკის მქონე ზონები შემცირებულია ≥20%-ით
ჩატარებულია საზოგადოებრივი გამწვანების ≥30 აქცია
„დარგე შენი ხე“ ინიციატივაში ჩართულია ≥500 მოქალაქე
დარგული ნერგების მოვლის მონიტორინგი მიმდინარეობს პერიოდულად</t>
  </si>
  <si>
    <t>მუნიციპალიტეტში ჩამოყალიბებულია ერთიანი მწვანე სივრცეების სისტემა
დეგრადირებული ზონების მნიშვნელოვანი ნაწილი სრულად რეაბილიტირებულია
ჯამურად დარგულია ≥40 000 მყარფესვიანი ნერგი
გამწვანებული ტერიტორია აღწევს ≥120 ჰა-ს
დარგული ნერგების გადარჩენის მაჩვენებელი სტაბილურად შეადგენს ≥85%
მოქმედებს ციფრული მონიტორინგის სისტემა, რომელიც ფარავს ნერგების ≥90%-ს
მოსახლეობის აქტიური მონაწილეობა გამწვანებაში აღწევს ≥70%-ს
ურბანული გარემოს ეკოლოგიური ხარისხი (ვიზუალური, ჰაერი, ჩრდილი) შესამჩნევად გაუმჯობესებულია</t>
  </si>
  <si>
    <t>დმანისის მუნიციპალიტეტის მერის წლიური ანგარიში;
GIS მონაცემები; ფოტო-ფიქსაცია;
გარემოსდაცვითი მონიტორინგის ანგარიშები;
საზოგადოებრივი ჩართულობის სტატისტიკა.</t>
  </si>
  <si>
    <t>სეპარირებული შეგროვება პრაქტიკულად არ ფუნქციონირებს
კომპოსტირების ინფრასტრუქტურა არ არსებობს
საინფორმაციო აქტივობები არ არის სისტემური
არალეგალური ნაგავსაყრელები ფიქსირდება</t>
  </si>
  <si>
    <t>მიუსაფარი ცხოველების მართვა ხორციელდება არასისტემურად
სტერილიზაცია/ვაქცინაცია არ ფარავს პოპულაციის საკმარის ნაწილს
არ არსებობს ერთიანი ელექტრონული აღრიცხვის სისტემა
მოსახლეობის ცნობიერება ჰუმანური მოპყრობის შესახებ დაბალია
ცხოველთა რაოდენობის ზუსტი სტატისტიკა არ არის ხელმისაწვდომი</t>
  </si>
  <si>
    <t>დანერგილია CNR (Capture–Neuter–Return) მოდელი მუნიციპალურ დონეზე
ვაქცინირებული ცხოველების რაოდენობა აღწევს ≥450 ერთეულს (კუმულაციურად)
სტერილიზებული ცხოველების რაოდენობა აღწევს ≥360 ერთეულს (კუმულაციურად)
ცოფის შემთხვევები არ ფიქსირდება (0 შემთხვევა)
მიუსაფარი ძაღლების პოპულაცია შემცირებულია ≥20%-ით
სტერილიზაციისა და ვაქცინაციის დაფარვა აღწევს ≥70%-ს
მოსახლეობის ინფორმირებულობა გაიზარდა და ფიქსირდება მხარდაჭერის ტენდენცია</t>
  </si>
  <si>
    <t>ფუნქციონირებს სრულიად დატვირთული ონლაინ კატალოგი
კატალოგში რეგისტრირებულია ≥600 ცხოველი
მონაცემების განახლება ხდება რეგულარულად (კვირაში ერთხელ მაინც)
მოქალაქეთა ჩართულობა პლატფორმაში აღწევს ≥1 500 მომხმარებელს
ვაქცინაცია/სტერილიზაციის კუმულაციური მაჩვენებელი აღწევს ≥70–80%-ს
მიუსაფარი ცხოველების პოპულაცია შემცირებულია ≥35%-ით
ჰუმანური მართვა აღიარებულია, როგორც მუნიციპალური სტანდარტი</t>
  </si>
  <si>
    <t>მუნიციპალიტეტში ჩამოყალიბებულია მიუსაფარი ცხოველების ჰუმანური მართვის მდგრადი სისტემა
მიუსაფარი ძაღლების პოპულაცია შემცირებულია ≥50%-ით (2025 წელთან შედარებით)
ყველა მიუსაფარი ცხოველი ასახულია ციფრულ კატალოგში (≥95% დაფარვა)
ცოფის და სხვა საშიში დაავადებების შემთხვევები ნულოვანია
მოსახლეობის ცნობიერება ჰუმანური მოპყრობის საკითხებზე გაზრდილია ≥50%-ით
მცირდება კონფლიქტური შემთხვევები ადამიანებსა და ცხოველებს შორის
მუნიციპალიტეტი აღიარებულია როგორც კარგი პრაქტიკის მაგალითი რეგიონში</t>
  </si>
  <si>
    <t>დმანისის მუნიციპალიტეტის მერის წლიური ანგარიში, ვეტერინარიული მონიტორინგის მონაცემები;</t>
  </si>
  <si>
    <t xml:space="preserve">მოსახლეობის ნეგატიური დამოკიდებულება სტერილიზაციის პროგრამის მიმართ , მიუსაფარი ცხოველების ზუსტი რაოდენობის არარსებობა, ფინანსური რესურსების ხანგრძლივი უზრუნველყოფის სირთულე
</t>
  </si>
  <si>
    <t xml:space="preserve">დარგული ნერგების დაბალი გადარჩენის მაჩვენებელი, მოსახლეობის პასიურობა გამწვანების პროცესში,  კლიმატური პირობები (გვალვა, ძლიერი წვიმები)
</t>
  </si>
  <si>
    <t xml:space="preserve">მოსახლეობის დაბალი ჩართულობა ნარჩენების სეპარაციაში,ტექნიკური ინფრასტრუქტურის არასათანადო ფუნქციონირება
</t>
  </si>
  <si>
    <t>ფინანსური რესურსების შეზღუდულობა ენერგოეფექტურ პროექტებში და კერძო სექტორისა და მოსახლეობის დაბალი დაინტერესება</t>
  </si>
  <si>
    <t>ტურისტული ინფრასტრუქტურის განვითარება</t>
  </si>
  <si>
    <t>არასაკმარისი ფინანსური რესურსი და სატენდერო პროცესების შეფერხება</t>
  </si>
  <si>
    <t>საქართველოს ეროვნული მუზეუმი, საქართველოს კულტურული მემკვიდრეობის დაცვის სააგენტო</t>
  </si>
  <si>
    <t>მუნიციპალიტეტის წლიური ანგარიში</t>
  </si>
  <si>
    <t>კვლევის შედეგები</t>
  </si>
  <si>
    <t>040201</t>
  </si>
  <si>
    <t xml:space="preserve">მუნიციპალური მხარდაჭერის ფარგლებში ნიჭიერი ახალგაზრდების ჩართულობის მაჩვენებელი </t>
  </si>
  <si>
    <t>დაზიანებულია 15 კმ ადგილობრივი მნიშვნელობის საავტომობილო გზის საფარი, გამოსულია მწყობრიდან მილხიდები,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</si>
  <si>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6252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</si>
  <si>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დაზიანებულია 1,5 კმ ადგილობრივი მნიშვნელობის საავტომობილო გზის საფარი, გამოსულია მწყობრიდან,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</si>
  <si>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2661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</si>
  <si>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დაზიანებულია 4 კმ ადგილობრივი მნიშვნელობის საავტომობილო გზის საფარი, გამოსულია მწყობრიდან, მილხიდები,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</si>
  <si>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2064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</si>
  <si>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დაზიანებულია 0.450 კმ ადგილობრივი მნიშვნელობის საავტომობილო გზის საფარი, გამოსულია მწყობრიდან,  სანიაღვრე სისტემა და ა.შ. სადაც ავტომობილებს უჭირთ გადაადგილება.</t>
  </si>
  <si>
    <t>დაზიანებულია 2.7 კმ ადგილობრივი მნიშვნელობის საავტომობილო გზის საფარი, გამოსულია მწყობრიდან, მილხიდები,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</si>
  <si>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366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</si>
  <si>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დაზიანებულია 0.610 კმ ადგილობრივი მნიშვნელობის საავტომობილო გზის საფარი, გამოსულია მწყობრიდან,  სანიაღვრე სისტემა და ა.შ. სადაც ავტომობილებს უჭირთ გადაადგილება.</t>
  </si>
  <si>
    <t>დაზიანებულია 0.350 კმ ადგილობრივი მნიშვნელობის საავტომობილო გზის საფარი, გამოსულია მწყობრიდან,  სანიაღვრე სისტემა და ა.შ. სადაც ავტომობილებს უჭირთ გადაადგილება.</t>
  </si>
  <si>
    <t>დაზიანებულია 1.1 კმ ადგილობრივი მნიშვნელობის საავტომობილო გზის საფარი, გამოსულია მწყობრიდან,  სანიაღვრე სისტემა და ა.შ. სადაც ავტომობილებს უჭირთ გადაადგილება.</t>
  </si>
  <si>
    <t>დაზიანებულია 0.300 კმ ადგილობრივი მნიშვნელობის საავტომობილო გზის საფარი, გამოსულია მწყობრიდან,  სანიაღვრე სისტემა და ა.შ. სადაც ავტომობილებს უჭირთ გადაადგილება.</t>
  </si>
  <si>
    <t>დაზიანებულია 1.0 კმ ადგილობრივი მნიშვნელობის საავტომობილო გზის საფარი, გამოსულია მწყობრიდან,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</si>
  <si>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2839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</si>
  <si>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დაზიანებულია 1.8 კმ ადგილობრივი მნიშვნელობის საავტომობილო გზის საფარი, გამოსულია მწყობრიდან, მილხიდები,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</si>
  <si>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423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</si>
  <si>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დაზიანებულია 3.5 კმ ადგილობრივი მნიშვნელობის საავტომობილო გზის საფარი, გამოსულია მწყობრიდან, მილხიდები,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</si>
  <si>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1254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</si>
  <si>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დაზიანებულია 2.6 კმ ადგილობრივი მნიშვნელობის საავტომობილო გზის საფარი, გამოსულია მწყობრიდან, მილხიდები,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</si>
  <si>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718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</si>
  <si>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დაზიანებულია 3.4  კმ ადგილობრივი მნიშვნელობის საავტომობილო გზის საფარი, გამოსულია მწყობრიდან, მილხიდები,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</si>
  <si>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196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</si>
  <si>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დაზიანებულია 1.6  კმ ადგილობრივი მნიშვნელობის საავტომობილო გზის საფარი, გამოსულია მწყობრიდან, მილხიდები,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</si>
  <si>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178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</si>
  <si>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დაზიანებულია 2.1  კმ ადგილობრივი მნიშვნელობის საავტომობილო გზის საფარი, გამოსულია მწყობრიდან, მილხიდები,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</si>
  <si>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532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</si>
  <si>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დაზიანებულია 15 კმ ადგილობრივი მნიშვნელობის საავტომობილო გზის საფარი, გამოსულია მწყობრიდან, მილხიდები,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</si>
  <si>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1016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</si>
  <si>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დაზიანებულია 0.7 კმ ადგილობრივი მნიშვნელობის საავტომობილო გზის საფარი, გამოსულია მწყობრიდან, მილხიდები,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</si>
  <si>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400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</si>
  <si>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დაზიანებულია 0.970 კმ ადგილობრივი მნიშვნელობის საავტომობილო გზის საფარი, გამოსულია მწყობრიდან,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</si>
  <si>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594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</si>
  <si>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დაზიანებულია 0.840 კმ ადგილობრივი მნიშვნელობის საავტომობილო გზის საფარი, გამოსულია მწყობრიდან,  სანიაღვრე სისტემა და ა.შ. სადაც ავტომობილებს უჭირთ გადაადგილება.</t>
  </si>
  <si>
    <t>ქ. დმანისში მუსხელიშვილის ქუჩის რეაბილიტაცია</t>
  </si>
  <si>
    <t>ქ. დმანისში ცოტნე დადიანის და გოგებაშვილის ქუჩების რეაბილიტაცია</t>
  </si>
  <si>
    <t>დაზიანებულია 0.600 კმ ადგილობრივი მნიშვნელობის საავტომობილო გზის საფარი, გამოსულია მწყობრიდან,  სანიაღვრე სისტემა და ა.შ. სადაც ავტომობილებს უჭირთ გადაადგილება.</t>
  </si>
  <si>
    <t>დაზიანებულია 2.0 კმ ადგილობრივი მნიშვნელობის საავტომობილო გზის საფარი, გამოსულია მწყობრიდან,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</si>
  <si>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896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</si>
  <si>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ქ. დმანისში კოსტავას ქუჩაზე მდებარე სასროლეთის მისასვლელი გზის რეაბილიტაცია</t>
  </si>
  <si>
    <t>აღნიშნულ ქუჩაზე არ არის სანიაღვრე სისტემა მოწყობილი და უხვი ნალექის დროს მოვარდნილი წყალი აზიანებს გრუნტის გზას და მოსახლეობა უვარდება ეზოებში. მოსაწყობია 1900 გრძ.მ სანიარვრე არხი</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</si>
  <si>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397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</si>
  <si>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აღნიშნულ ქუჩაზე მწყობრიდან გამოსულია სანიაღვრე სისტემა და უხვი ნალექის დროს მოვარდნილი წყალი აზიანებს გრუნტის გზას და მოსახლეობა უვარდება ეზოებში. მოსაწყობია 330 გრძ.მ სანიარვრე არხი</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</si>
  <si>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349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</si>
  <si>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დაზიანებულია გზის საყრდენი კედელი რომელიც საფრთხეს უქმნის მოქალაქეების გადაადგილებას,</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</si>
  <si>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აღნიშნული პროექტის განხორციელების შემდგომ ისარგებლებს  150 ადამიანი. არ ხდება სხვა პროექტების და აქტივობების დუბლირება. </t>
  </si>
  <si>
    <t>აღნიშნულ ქუჩაზე მწყობრიდან გამოსულია სანიაღვრე სისტემა და უხვი ნალექის დროს მოვარდნილი წყალი აზიანებს გრუნტის გზას და მოსახლეობა უვარდება ეზოებში. მოსაწყობია 500 გრძ.მ სანიარვრე არხი</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</si>
  <si>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2661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</si>
  <si>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სოფ. ამამლო-საკირეს მისასვლელი გზის რეაბილიტაცია</t>
  </si>
  <si>
    <t>დაზიანებულია 3.7 კმ ადგილობრივი მნიშვნელობის საავტომობილო გზის საფარი, გამოსულია მწყობრიდან, მილხიდები,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</si>
  <si>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57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</si>
  <si>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სოფ. შინდლარის მისასვლელი გზის რეაბილიტაცია</t>
  </si>
  <si>
    <t>დაზიანებულია 2.3 კმ ადგილობრივი მნიშვნელობის საავტომობილო გზის საფარი, გამოსულია მწყობრიდან, მილხიდები,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</si>
  <si>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302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</si>
  <si>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დაზიანებულია 2.8 კმ ადგილობრივი მნიშვნელობის საავტომობილო გზის საფარი, გამოსულია მწყობრიდან, მილხიდები, სანიაღვრე სისტემა და ა.შ. სადაც ავტომობილებს უჭირთ გადაადგილება.</t>
  </si>
  <si>
    <t>აღნიშნულ ქუჩაზე გამოედინება გრუნტის წყლები, რომელიც საფრთხეს უქმნის არსებულ შენობა ნაგებობებს.</t>
  </si>
  <si>
    <t>პროექტის განხორციელების შემდგომ გრუნტის წყლებს ექნება გასასვლელი არხი, საიდანაც მოხდება წყლის გადინება და არ დააზიანებს შეობა ნაგებობებს</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</si>
  <si>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2014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</si>
  <si>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დაზიანებულია 5.2 კმ ადგილობრივი მნიშვნელობის საავტომობილო გზის საფარი, გამოსულია მწყობრიდან, მილხიდები,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</si>
  <si>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158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</si>
  <si>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დაზიანებულია 4.7 კმ ადგილობრივი მნიშვნელობის საავტომობილო გზის საფარი, გამოსულია მწყობრიდან, მილხიდები,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</si>
  <si>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3000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</si>
  <si>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კაკლიანის (აზერბაიჯანული) მისასვლელი გზის რეაბილიტაცია</t>
  </si>
  <si>
    <t>დაზიანებულია 1.4 კმ ადგილობრივი მნიშვნელობის საავტომობილო გზის საფარი, გამოსულია მწყობრიდან, მილხიდები,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</si>
  <si>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321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</si>
  <si>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დაზიანებულია 0.4 კმ ადგილობრივი მნიშვნელობის საავტომობილო გზის საფარი, გამოსულია მწყობრიდან, მილხიდები,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</si>
  <si>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127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</si>
  <si>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დაზიანებულია 0.2 კმ ადგილობრივი მნიშვნელობის საავტომობილო გზის საფარი, გამოსულია მწყობრიდან, მილხიდები,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</si>
  <si>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871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</si>
  <si>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სოფელ ბაღჩალარის მისასვლელი გზის რეაბილიტაცია</t>
  </si>
  <si>
    <t>დაზიანებულია 2.5 კმ ადგილობრივი მნიშვნელობის საავტომობილო გზის საფარი, გამოსულია მწყობრიდან, მილხიდები,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</si>
  <si>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70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</si>
  <si>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სოფელ საჯის მისასვლელი გზის რეაბილიტაცია</t>
  </si>
  <si>
    <t>დაზიანებულია 2.0 კმ ადგილობრივი მნიშვნელობის საავტომობილო გზის საფარი, გამოსულია მწყობრიდან, მილხიდები,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</si>
  <si>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43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</si>
  <si>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სოფელ მამიშლარის მისასვლელი გზის რეაბილიტაცია</t>
  </si>
  <si>
    <t>დაზიანებულია 4.0 კმ ადგილობრივი მნიშვნელობის საავტომობილო გზის საფარი, გამოსულია მწყობრიდან, მილხიდები,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</si>
  <si>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76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</si>
  <si>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 xml:space="preserve">სოფელ პირველი და მეორე სალამალეიქის მისასვლელი გზის რეაბილიტაცია  </t>
  </si>
  <si>
    <t>დაზიანებულია 4.5 კმ ადგილობრივი მნიშვნელობის საავტომობილო გზის საფარი, გამოსულია მწყობრიდან, მილხიდები,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</si>
  <si>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84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</si>
  <si>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2014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</si>
  <si>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დაზიანებულია 3.5 კმ ადგილობრივი მნიშვნელობის საავტომობილო გზის საფარი, გამოსულია მწყობრიდან, მილხიდები,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</si>
  <si>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69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</si>
  <si>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დაზიანებულია 8.0 კმ ადგილობრივი მნიშვნელობის საავტომობილო გზის საფარი, გამოსულია მწყობრიდან, მილხიდები,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</si>
  <si>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173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</si>
  <si>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დაზიანებულია 9.0 კმ ადგილობრივი მნიშვნელობის საავტომობილო გზის საფარი, გამოსულია მწყობრიდან, მილხიდები,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</si>
  <si>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230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</si>
  <si>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დაზიანებულია 0.4 კმ ადგილობრივი მნიშვნელობის საავტომობილო გზის საფარი, გამოსულია მწყობრიდან,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</si>
  <si>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2661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</si>
  <si>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დაზიანებულია 0.850 კმ ადგილობრივი მნიშვნელობის საავტომობილო გზის საფარი, გამოსულია მწყობრიდან, სანიაღვრე სისტემა და ა.შ. სადაც ავტომობილებს უჭირთ გადაადგილება.</t>
  </si>
  <si>
    <t>დაზიანებულია 0.5 კმ ადგილობრივი მნიშვნელობის საავტომობილო გზის საფარი, გამოსულია მწყობრიდან, სანიაღვრე სისტემა და ა.შ. სადაც ავტომობილებს უჭირთ გადაადგილება.</t>
  </si>
  <si>
    <t>დაზიანებულია 0.140 კმ ადგილობრივი მნიშვნელობის საავტომობილო გზის საფარი, გამოსულია მწყობრიდან, სანიაღვრე სისტემა და ა.შ. სადაც ავტომობილებს უჭირთ გადაადგილება.</t>
  </si>
  <si>
    <t>დაზიანებულია 0.500 კმ ადგილობრივი მნიშვნელობის საავტომობილო გზის საფარი, გამოსულია მწყობრიდან, სანიაღვრე სისტემა და ა.შ. სადაც ავტომობილებს უჭირთ გადაადგილება.</t>
  </si>
  <si>
    <t>დაზიანებულია 1.07 კმ ადგილობრივი მნიშვნელობის საავტომობილო გზის საფარი, გამოსულია მწყობრიდან, სანიაღვრე სისტემა და ა.შ. სადაც ავტომობილებს უჭირთ გადაადგილება.</t>
  </si>
  <si>
    <t>დაზიანებულია 0.85 კმ ადგილობრივი მნიშვნელობის საავტომობილო გზის საფარი, გამოსულია მწყობრიდან, სანიაღვრე სისტემა და ა.შ. სადაც ავტომობილებს უჭირთ გადაადგილება.</t>
  </si>
  <si>
    <t>დაზიანებულია 0.150 კმ ადგილობრივი მნიშვნელობის საავტომობილო გზის საფარი, გამოსულია მწყობრიდან,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</si>
  <si>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25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</si>
  <si>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დაზიანებულია 1.5 კმ ადგილობრივი მნიშვნელობის საავტომობილო გზის საფარი, გამოსულია მწყობრიდან, მილხიდები,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</si>
  <si>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47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</si>
  <si>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დმანისის მუნიციპალიტეტის 10 სოფელში არ არის წყლის დებეტის საკმარისი რაოდენობა, განსაკუთრებით მშრალ ამინდის პერიოდში</t>
  </si>
  <si>
    <t>დმანისის მუნიციპალიტეტის სოფ ზემო კარაბულახში არ არსებობს წყლის შემკრები რეზერვუარი, ხოლო არსებული წყლის კაპტაჟები და შიდა ქსელი არის ამორტიზირებულია, და დაძველებული.</t>
  </si>
  <si>
    <t>აღნიშნული პროექტის განხორციელების შემდგომ1000-მდე  ადამიანი მიიღებს სასმელად ვარგის უწყვეტ წყალს.</t>
  </si>
  <si>
    <t>დმანისის მუნიციპალიტეტის სოფ გომარეთში  არსებული წყლის  შიდა ქსელი არის ამორტიზირებულია და დაძველებული, ასევე არ არის სწორედ გათვლილი მილის დიამეტრები.</t>
  </si>
  <si>
    <t>აღნიშნული პროექტის განხორციელების შემდგომ 600-მდე  ადამიანი მიიღებს სასმელად ვარგის უწყვეტ წყალს.</t>
  </si>
  <si>
    <t>დმანისის მუნიციპალიტეტის სოფ კამარლოში  არსებული წყლის  შიდა ქსელი არის ამორტიზირებულია და დაძველებული</t>
  </si>
  <si>
    <t>აღნიშნული პროექტის განხორციელების შემდგომ 700-მდე  ადამიანი მიიღებს სასმელად ვარგის უწყვეტ წყალს.</t>
  </si>
  <si>
    <t>დმანისის მუნიციპალიტეტის სოფ შახმარლოში არ არსებობს წყლის შემკრები რეზერვუარი, ხოლო არსებული წყლის კაპტაჟები და შიდა ქსელი არის ამორტიზირებულია, და დაძველებული.</t>
  </si>
  <si>
    <t>აღნიშნული პროექტის განხორციელების შემდგომ 230-მდე  ადამიანი მიიღებს სასმელად ვარგის უწყვეტ წყალს.</t>
  </si>
  <si>
    <t xml:space="preserve">დმანისის მუნიციპალიტეტის სოფ ირგანჩაიში  არ ასებობს წყლის  შიდა ქსელი </t>
  </si>
  <si>
    <t>აღნიშნული პროექტის განხორციელების შემდგომ 2000-მდე  ადამიანი მიიღებს სასმელად ვარგის უწყვეტ წყალს.</t>
  </si>
  <si>
    <t>დმანისის მუნიციპალიტეტის სოფ სარკინეთში არსებული წყლის  შიდა ქსელი არის ამორტიზირებულია და დაძველებული</t>
  </si>
  <si>
    <t>აღნიშნული პროექტის განხორციელების შემდგომ 100-მდე  ადამიანი მიიღებს სასმელად ვარგის უწყვეტ წყალს.</t>
  </si>
  <si>
    <t xml:space="preserve">დმანისის მუნიციპალიტეტის სოფკამიშლოში  არ ასებობს წყლის  შიდა ქსელი </t>
  </si>
  <si>
    <t>აღნიშნული პროექტის განხორციელების შემდგომ 220-მდე  ადამიანი მიიღებს სასმელად ვარგის უწყვეტ წყალს.</t>
  </si>
  <si>
    <t>დმანისის მუნიციპალიტეტის სოფ ორმაშენში  არ არსებობს წყლის შემკრები რეზერვუარი, წყლის კაპტაჟები და შიდა ქსელი არის ამორტიზირებულია, და დაძველებული.</t>
  </si>
  <si>
    <t>ქ. დმანისში გოგებაშვილის ქუჩაზე მეორე საჯარო სკოლის მიმდებარედ გარკვეული ტერიტორია არის მოუწესრიგებელი და აუთვისებელი. საჭიროა აღნიშნულ ტერიტორიაზე მოეწყოს რეკრეაციული სივრცე.</t>
  </si>
  <si>
    <t>რეკრეაციული სივრცის მოწყობის შემდგომ კეთილმოეწყობა და მოსახლეობას ექნება საშუალება ისარგებლოს ტერიტორიით</t>
  </si>
  <si>
    <t>ქ. დმანისში ველო ბილიკისა და რეკრიაციული სივრცის მოწყობა ტყის მიმდებარედ</t>
  </si>
  <si>
    <t>ქ. დმანისის სამხრეთ ნაწილში ტყის მიმდებარედ არის აუთვისებელი სივრცე, სადაც შესაძლებელია მოეწყოს მოსახლეობისათვის მოსასვენებელი სივრცეები, საბავშვო და სპორტული მოედნები, ასევე ველოსიპედით და ფეხით მოსიარულეთათვის ბილიკები</t>
  </si>
  <si>
    <t>პროექტის განხორციელების შემდგომ მოსახლეობას ექნება ახალი რეკრეაციული სივრცე, რითიც სხვადასხვა ასაკის ადამიანებს შეეძლებათ ისარგებლონ</t>
  </si>
  <si>
    <t>ქ. დმანისში სოფ. პანტიანის გადასახვევის მიმდებარედ გარკვეული ტერიტორია არის მოუწესრიგებელი და აუთვისებელი. საჭიროა აღნიშნულ ტერიტორიაზე მოეწყოს რეკრეაციული სივრცე და გადმოსახედი</t>
  </si>
  <si>
    <t>რეკრეაციული სივრცის მოწყობის შემდგომ კეთილმოეწყობა და მოსახლეობას ექნება საშუალება ისარგებლოს ტერიტორიით, სადაც შეძლებენ დასვენებას და ფოტო/ვიდეო გადაღებას</t>
  </si>
  <si>
    <t xml:space="preserve">დმანისის N3 საჯარო სკოლაში სწავლობს 171 ბავშვი. სკოლა არის სრულად სარეაბილიტაციო. </t>
  </si>
  <si>
    <t xml:space="preserve">სოფ გომარეთის ექვთიმე თაყაიშვილის სახელობის საჯარო სკოლაში სწავლობს 108 ბავში. სკოლა რის სრულად სარეაბილიტაციო. </t>
  </si>
  <si>
    <t>სარკინეთის საბავშვო ბაღის შენობის კედლებს გააჩნია გარკვეული ზომის ბზარები, რომელიც საჭიროებს გამაგრების სამუშაოები</t>
  </si>
  <si>
    <t xml:space="preserve">სოფ ზემო კარაბულახის საჯარო სკოლაში სწავლობს153 ბავში. სკოლა რის სრულად სარეაბილიტაციო. </t>
  </si>
  <si>
    <t>დმანისის მუნიციპალიტეტში ყველაზე დიდი ადმინიტრაციული ერთეული არის ზემო კარაბულახი (ზემო კარაბულახი, ახა, ახალი გოდაგდაგი, მამიშლარი, მეორე სალამალეიქი, პირველი სალამალეიქი, სოგუთლო, უსეიქენდი, ქვემო კარაბულახი, ძველი გოდაგდაგი). მოსახლეობის რაოდენობა შეადგენს 1557 ადამიანს. საბავშო ბაღი არი არის არცერთ სოფლეში. აღნიშნულ სოფელში არის ბავშვების საჭირო კონტიგენტი.</t>
  </si>
  <si>
    <t xml:space="preserve">დმანისის N1 საჯარო სკოლაში სწავლობს 370 ბავშვი. სკოლა არის სრულად სარეაბილიტაციო. </t>
  </si>
  <si>
    <t xml:space="preserve">დმანისის N2 საჯარო სკოლაში სწავლობს 265 ბავშვი. სკოლა არის სრულად სარეაბილიტაციო. </t>
  </si>
  <si>
    <t>ფუნქციონირებადი საბავშვო ბაღი</t>
  </si>
  <si>
    <t xml:space="preserve">დმანისის მუნიციპალიტეტში არ არსებობს მრავალფუნქციური სპორტული კომპლექსი, მათ შორის საცურაო აუზი და ყოველივე აღნიშნულის არქონა იწვევს შემდეგ პრობლემებს: დმანისის მუნიციპალიტეტიდან ინტენსიურად ხდება ახალგაზრდების გადინება; მუნიციპალიტეტში მცხოვრებ სპორტსმენებს არ აქვთ თანამედროვედ აღჭურვილი სივრცე, სადაც შეძლებენ სპორტული ღონისძებებისათვის მომზადებას. </t>
  </si>
  <si>
    <t>პროექტის განხორციელების შემდგომ შეჩერდება მოსახლეობის გადინება.</t>
  </si>
  <si>
    <t>დმანისის მუნიციპალიტეტის სოფელ კიზილაჯლოში არ არსებობს სპორტული ინფრასტრუქტურა, სადაც სოფლის ახალგაზრდობას არ აქვს საშუალება სპორტული და ჯანსაღი ცხოვრების წესით დაკავდნენ.</t>
  </si>
  <si>
    <t>პროექტის განხორციელების შემდგომ მოსახლეობა იცხოვრებს ჯანსაღი ცხოვრების წესით</t>
  </si>
  <si>
    <t>დმანისის მუნიციპალიტეტის სოფელ იაღუფლოში არ არსებობს სპორტული ინფრასტრუქტურა, სადაც სოფლის ახალგაზრდობას არ აქვს საშუალება სპორტული და ჯანსაღი ცხოვრების წესით დაკავდნენ.</t>
  </si>
  <si>
    <t>დმანისის მუნიციპალიტეტის სოფელ მთისძირში დაზიანებულია და გამოსულია მწობრიდან მინი სტადიონი, სადაც სოფლის ახალგაზრდობა არ აქვს საშუალება სპორტული და ჯანსაღი ცხოვრების წესით დაკავდნენ.</t>
  </si>
  <si>
    <t xml:space="preserve">დმანისის მუნიციპალიტეტში დაარსდა საფეხბურთო კლუბი დმანისი , რომელიც თამაშობს რეგიონულ ლიგაში. ასევე დმანისის სპორტულ სკოლას ყავს სხვადასხვა ასაკობრივი გუნდი. ამ გუნდებს არ აქვთ არც სავარჯიშო არც სხვადასხვა ტურნირებში მონაწილეობის მისაღებად საჭირო საფეხბურთო მოედანი,  </t>
  </si>
  <si>
    <t>სტადიონის რეაბილიტაცია ხელს შეუწყობს ფეხბურთის და სპორტის სხვადასხვა სახეობის განვითარებას და მუნიციპალიტეტში ფეხბურთის პოპულარიზაციას.</t>
  </si>
  <si>
    <t>დმანისის მუნიციპალიტეტის სოფელ მამიშლოში არ არსებობს სპორტული ინფრასტრუქტურა, სადაც სოფლის ახალგაზრდობას არ აქვს საშუალება სპორტული და ჯანსაღი ცხოვრების წესით დაკავდნენ.</t>
  </si>
  <si>
    <t>ქ. დმანისში არ არსებობს სივრცე სადაც შესაძლებელი იქნება სხვადასხვა ღონისძიებების ჩატარება.</t>
  </si>
  <si>
    <t>აღნიშნული პროექტის არსებობის შემდგომ დმანისის მუნიციპალიტეტის სხვადასხვა ჯგუფებს შეეძლებათ გამართონ გარკვეული აქტივობები</t>
  </si>
  <si>
    <t>დმანისის მუნიციპალიტეტის სოფელ ქვემო ოროზმანში არ არსებობს სპორტული ინფრასტრუქტურა, სადაც სოფლის ახალგაზრდობას არ აქვს საშუალება სპორტული და ჯანსაღი ცხოვრების წესით დაკავდნენ.</t>
  </si>
  <si>
    <t>დმანისის მუნიციპალიტეტის სოფელ ამამლოში არ არსებობს სპორტული ინფრასტრუქტურა, სადაც სოფლის ახალგაზრდობას არ აქვს საშუალება სპორტული და ჯანსაღი ცხოვრების წესით დაკავდნენ.</t>
  </si>
  <si>
    <t>ქ. დმანისში ორი ცენტრალური ქუჩა არის  9 აპრილის და წმ. ნინოს ქუჩა, სადაც არსებული მრავალბინიანი და კერძო სახლების ფასადები ამახინჯებს იერსახეს, რომელიც საჭიროებს რეაბილიტაციას.</t>
  </si>
  <si>
    <t>აღნიშნული პროექტის განხორციელების შემდგომ გაუმჯობესდება ურბანული იერსახე.</t>
  </si>
  <si>
    <t>სოფელ მამულოს გაზიფიცირება</t>
  </si>
  <si>
    <t>სოფელ სარკინეთის გაზიფიცირება</t>
  </si>
  <si>
    <t>სოფელ განახლებას გაზიფიცირება</t>
  </si>
  <si>
    <t>სოფელ ველისპირი გაზიფიცირება</t>
  </si>
  <si>
    <t>სოფელ ახა გაზიფიცირება</t>
  </si>
  <si>
    <t>სოფელ ლოქჭანდარისგაზიფიცირება</t>
  </si>
  <si>
    <t>სოფელების გორა -კამიშლოს გაზიფიცირება</t>
  </si>
  <si>
    <t>სოფელ ქარიანის გაზიფიცირება</t>
  </si>
  <si>
    <t>სოფელ ანგრევანის გაზიფიცირება</t>
  </si>
  <si>
    <t>სოფელ გუგუთის გაზიფიცირება</t>
  </si>
  <si>
    <t>1.3.2.8</t>
  </si>
  <si>
    <t>1.3.2.9</t>
  </si>
  <si>
    <t>1.3.2.10</t>
  </si>
  <si>
    <t>გაზის ტრანსპორტირების კომპანია</t>
  </si>
  <si>
    <t xml:space="preserve"> არ შემდგარი ტენდერი და ფინანსური რესურსის ნაკლებობა</t>
  </si>
  <si>
    <t>რეაბილიტირებული დაწესებულებების პროცენტული წილი</t>
  </si>
  <si>
    <t>მუნიციპალიტეტის ყოვეწლიური ანგარიში</t>
  </si>
  <si>
    <t>რეაბილიტირებული და ექსპლუატაციაში მიღებული საჯარო სკოლა</t>
  </si>
  <si>
    <t>რეაბილიტირებული და ფუნქციონირებადი საბავშვო ბაღი</t>
  </si>
  <si>
    <t>მოწესრიგებული ინფრასტრუქტურის რაოდენობა (%)</t>
  </si>
  <si>
    <t>გაზიფიცირებული სოფლებისა და ბუნებრივი აირის ქსელზე მიერთებული ოჯახების რაოდენობის ზრდა, რის შედეგადაც შემცირებულია ტყის რესურსების მოხმარება.</t>
  </si>
  <si>
    <t>ინფრასტრუქტურის მოწყობის ტექნიკური სირთულეები</t>
  </si>
  <si>
    <t xml:space="preserve"> მუნიციპალიტეტის ტერიტორიაზე მდებარე სოფლების ეტაპობრივი გაზიფიცირება, რომელიც მოიცავს ბუნებრივი აირის გამანაწილებელი ქსელის დაგეგმვასა და მოწყობას, მოსახლეობის საცხოვრებელი სახლების ქსელზე მიერთების ხელშეწყობას და უსაფრთხოების სტანდარტების დანერგვას. აქტივობა მიზნად ისახავს ენერგიის ეკოლოგიურად უფრო სუფთა წყაროებზე გადასვლას, ტყის რესურსებზე ზეწოლის შემცირებას და მოსახლეობის ცხოვრების ხარისხის გაუმჯობესებას.</t>
  </si>
  <si>
    <t>მოსახლეობის გამოკითხვის შედეგი</t>
  </si>
  <si>
    <t>მოწყობილი ან რეაბილიტირებული საზოგადოებრივი და რეკრეაციული სივრცეების რაოდენობა (%)</t>
  </si>
  <si>
    <t>ბენეფიციართა დამოკიდებულების გაღრმავება სოციალური დახმარების მიღებაზე, დამოუკიდებელი უნარების განვითარების ნაცვლად</t>
  </si>
  <si>
    <t>მოზიდული გრანტებისა და ინვესტიციების მოცულობა</t>
  </si>
  <si>
    <t>ამოცანის შედეგის ინდიკატორი 2.1.2:</t>
  </si>
  <si>
    <t>მუნიციპალიტეტის ყოველწლიური ანგარიში</t>
  </si>
  <si>
    <t>1 400000</t>
  </si>
  <si>
    <t>2028-2033</t>
  </si>
  <si>
    <t>2028-2034</t>
  </si>
  <si>
    <t>2028-2037</t>
  </si>
  <si>
    <t>2027-2037</t>
  </si>
  <si>
    <t>206-2037</t>
  </si>
  <si>
    <t>სამხატვრო აკადემია რეგიონებისათვის</t>
  </si>
  <si>
    <t xml:space="preserve">სამხატვრო აკადემია რეგიონებისთვის: სამხატვრო/ხელოვნების სკოლების, კულტურის სახლების, სტუდიების პედაგოგების მომზადება/გადამზადება </t>
  </si>
  <si>
    <t>მომზადებულია/ გადამზადებულია სახვითი და გამოყენებითი ხელოვნების პედაგოგები თითო მუნიციპალიტეტში, სულ მცირე 1 სამხატვრო/ხელოვნების სკოლაში, კულტურის სახლში, სტუდიაში</t>
  </si>
  <si>
    <t>საქართველოს კულტურის სამინისტრო</t>
  </si>
  <si>
    <t>სსიპ თბილისის აპოლონ
ქუთათელაძის სახელობის
სახელმწიფო სამხატვრო აკადემია</t>
  </si>
  <si>
    <t>საგუნდო მუსიკის ფესტივალის ჩატარება</t>
  </si>
  <si>
    <t>ქართული ქალაქური მრავალხმიანობა</t>
  </si>
  <si>
    <t>კონცერტების გამართვა</t>
  </si>
  <si>
    <t>კულტურის სამინისტროს ანგარიში</t>
  </si>
  <si>
    <t xml:space="preserve"> ანსამბლების გაერთიანება ,,ქართული სიმღერა"</t>
  </si>
  <si>
    <t>კონცერტები ჩატარდება ჯამში 7 ქალაქსა და მუნიციპალიტეტში</t>
  </si>
  <si>
    <t>350 000</t>
  </si>
  <si>
    <t>სსიპ სკოლისგარეშე სახელოვნებო საგანმანათლებლო დაწესებულება ქ. რუსთავის სამუსიკო სასწავლებელი</t>
  </si>
  <si>
    <t>სახელოვნებო პროგრამების ხელშეწყობა/ სამუსიკო საგანმანათლებლო  პროგრამების განხორციელების ფარგლებშ ჩატარდება საგუნდო მუსიკის ფესტივალი, ჩართული იქნება დმანისის მუნიციპალიტეტიც</t>
  </si>
  <si>
    <t>საგუნდო მუსიკის ფესტივალში ჩართულია   7 ქალაქი და  32 საგუნდო და ფოლკლორული კოლექტივი (1200 მონაწილე)</t>
  </si>
  <si>
    <t xml:space="preserve">მცხოვრები ეთნიკური/ეროვნული უმცირესობებისთვის და სხვა დაინტერესებული პირებისთვის სახელმწიფო ენის სწავლება </t>
  </si>
  <si>
    <t xml:space="preserve">სსიპ ზურაბ ჟვანიას სახელობის სახელმწიფო ადმინისტრირების სკოლის მიერ განხორციელდება მცხოვრები ეთნიკური/ეროვნული უმცირესობებისთვის და სხვა დაინტერესებული პირებისთვის სახელმწიფო ენის სწავლება </t>
  </si>
  <si>
    <t>პროგრამით გადამზადებული ეროვნული უმცირესობის წარმომადგენელთა რაოდენობა</t>
  </si>
  <si>
    <t>სკოლის ანგარიში</t>
  </si>
  <si>
    <t>საქართველოს განათლების, მეცნიერების და ახალგაზრდობის სამინისტრო</t>
  </si>
  <si>
    <t>სსიპ ზურაბ ჟვანის სახელობის სახელმწიფო ადმინისტრირების სკოლა</t>
  </si>
  <si>
    <t>სახელმწიფო ენის პოპულარიზების მიზნით ეთნიკური უმცირესობებით მჭიდროდ დასახლებულ რეგიონებში სხვადასხვა ღონისძიებების დაგეგმვა-განხორციელება</t>
  </si>
  <si>
    <t>სსიპ ზურაბ ჟვანიას სახელობის სახელმწიფო ადმინისტრირების სკოლის მიერ მუნიციპალიტეტში ჩატარდება ღია კარის დღეები.</t>
  </si>
  <si>
    <t>ჩატარებული ღია კარის დღეების რაოდენობა</t>
  </si>
  <si>
    <t>ახალგაზრდების განვითარებისა და მათი პოტენციალის გამოვლენის ხელშეწყობა,  არაფორმალური განათლებისა და ახალგაზრდული საქმიანობის განვითარების ხელშეწყობა</t>
  </si>
  <si>
    <t>5.3.1.3</t>
  </si>
  <si>
    <t>აქტივობა მოიცავს ახალგაზრდობის სააგენტოს მიერ განხორციელდება ქალაქ დმანისში არსებული ახალგაზრდული ცენტრის ადმინისტრირებას.</t>
  </si>
  <si>
    <t>ყოველწლიურად სერვისით სარგებლობს 500 ახალგაზრდა</t>
  </si>
  <si>
    <t>სსიპ ახალგაზრდობის სამინისტრო</t>
  </si>
  <si>
    <t>სააგენტოს ყოველწლიური ანგარიში</t>
  </si>
  <si>
    <t>ამოცანის შედეგის ინდიკატორი 1.2.3</t>
  </si>
  <si>
    <t>ტურისტული ობიექტებისა და მომსახურების რაოდენობა</t>
  </si>
  <si>
    <t>ეკოლოგიურად სუფთა და უსაფრთხო ინფრასტრუქტურული ობიექტების პროცენტული წილი</t>
  </si>
  <si>
    <t>ფინანსური რესურსების ნაკლებობა და ავტორიზაციის პროცესის სირთულე</t>
  </si>
  <si>
    <t>პროფესიული სასწავლებლებიდან მოპოვებული სტატისტიკური მონაცემები</t>
  </si>
  <si>
    <t>ზრდა 15</t>
  </si>
  <si>
    <t>ზრდა 20%</t>
  </si>
  <si>
    <t>მოწოდებული ინფორმაციით 70 პირი</t>
  </si>
  <si>
    <t>ფინანსური რესურსის ნაკლებობა, გარე ფაქტორები ( ამინდები, ეპიდსიტუაცია, ეკონომიკური კრიზისი და.აშ)</t>
  </si>
  <si>
    <t>საბაზისო მაჩვენებლის ზრდა</t>
  </si>
  <si>
    <t>ფინანსური რესურსის ნაკლებობა</t>
  </si>
  <si>
    <t>აბონენტთა რაოდენობა</t>
  </si>
  <si>
    <t>1.3.2.11</t>
  </si>
  <si>
    <t>1.3.2.12</t>
  </si>
  <si>
    <t>1.3.2.13</t>
  </si>
  <si>
    <t>1.3.2.14</t>
  </si>
  <si>
    <t>1.3.2.15</t>
  </si>
  <si>
    <t>1.3.2.16</t>
  </si>
  <si>
    <t>1.3.2.17</t>
  </si>
  <si>
    <t>1.3.2.18</t>
  </si>
  <si>
    <t>1.3.2.19</t>
  </si>
  <si>
    <t>1.3.2.20</t>
  </si>
  <si>
    <t>1.3.2.21</t>
  </si>
  <si>
    <t>სოფ პირველი  სალამალეიქის გაზიფიცირება</t>
  </si>
  <si>
    <t>სოფ მეორე სალამალეიქის გაზიფიცირება</t>
  </si>
  <si>
    <t>სოფ ძველი გოდაგდაგის გაზიფიცირება</t>
  </si>
  <si>
    <t>სოფ მამიშლარის გაზიფიცირება</t>
  </si>
  <si>
    <t>სოფ სოგუთლოს გაზიფიცირება</t>
  </si>
  <si>
    <t>სოფ უკანგორის გაზიფიცირება</t>
  </si>
  <si>
    <t>სოფ საკირეს გაზიფიცირება</t>
  </si>
  <si>
    <t>სოფ ორმაშენის გაზიფიცირება</t>
  </si>
  <si>
    <t>სოფ ბახჩალარის გაზიფიცირება</t>
  </si>
  <si>
    <t>სოფ საჯას გაზიფიცირება</t>
  </si>
  <si>
    <t>სოფ ქციას გაზიფიცირება</t>
  </si>
  <si>
    <t>შიდასახელმწიფოებრივი მნიშვნელობის (შ-68) დიდი დმანისი-დმანისი-გომარეთი-ბედიანი საავტომობილო გზის კმ50-კმ70.2 მონაკვეთის სარეაბილიტაციო სამუშაოები</t>
  </si>
  <si>
    <t>დაზიანებულია 20 კმ შიდა სახელმწიფო მნიშვნელობის საავტომობილო გზის საფარი, გამოსულია მწყობრიდან მილხიდები,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</si>
  <si>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15000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</si>
  <si>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1.1.1.62</t>
  </si>
  <si>
    <t>სოფ. საფარლოს სკოლის პროექტირება/მშენებლობა</t>
  </si>
  <si>
    <t xml:space="preserve">სოფ საფარლოს საჯარო სკოლაში სწავლობს 80 ბავში. სკოლა რის სრულად სარეაბილიტაციო. </t>
  </si>
  <si>
    <t>სოფ იაღუფლოს საჯარო სკოლის რეაბილიტაცია</t>
  </si>
  <si>
    <t>სოფ დაგარახლოს საჯარო სკოლის რეაბილიტაცია</t>
  </si>
  <si>
    <r>
      <t xml:space="preserve">სოფ დაგარახლოს საჯარო სკოლაში სწავლობს </t>
    </r>
    <r>
      <rPr>
        <sz val="12"/>
        <color rgb="FFFF0000"/>
        <rFont val="Sylfaen"/>
        <family val="1"/>
      </rPr>
      <t>80</t>
    </r>
    <r>
      <rPr>
        <sz val="12"/>
        <color theme="1"/>
        <rFont val="Sylfaen"/>
        <family val="1"/>
      </rPr>
      <t xml:space="preserve"> ბავში. სკოლა რის სრულად სარეაბილიტაციო. </t>
    </r>
  </si>
  <si>
    <r>
      <t xml:space="preserve">სოფ იაღუფლოს საჯარო სკოლაში სწავლობს </t>
    </r>
    <r>
      <rPr>
        <sz val="12"/>
        <color rgb="FFFF0000"/>
        <rFont val="Sylfaen"/>
        <family val="1"/>
      </rPr>
      <t>80</t>
    </r>
    <r>
      <rPr>
        <sz val="12"/>
        <color theme="1"/>
        <rFont val="Sylfaen"/>
        <family val="1"/>
      </rPr>
      <t xml:space="preserve"> ბავში. სკოლა რის სრულად სარეაბილიტაციო. </t>
    </r>
  </si>
  <si>
    <r>
      <t xml:space="preserve">სოფ იფნარის საჯარო სკოლაში სწავლობს </t>
    </r>
    <r>
      <rPr>
        <sz val="12"/>
        <color rgb="FFFF0000"/>
        <rFont val="Sylfaen"/>
        <family val="1"/>
      </rPr>
      <t>80</t>
    </r>
    <r>
      <rPr>
        <sz val="12"/>
        <color theme="1"/>
        <rFont val="Sylfaen"/>
        <family val="1"/>
      </rPr>
      <t xml:space="preserve"> ბავში. სკოლა რის სრულად სარეაბილიტაციო. </t>
    </r>
  </si>
  <si>
    <t>სოფ იფნარის საჯარო სკოლის რეაბილიტაცია</t>
  </si>
  <si>
    <t>სოფ კიზლაჯლოს საჯარო სკოლის რეაბილიტაცია</t>
  </si>
  <si>
    <r>
      <t xml:space="preserve">სოფ კიზლაჯლოს საჯარო სკოლაში სწავლობს </t>
    </r>
    <r>
      <rPr>
        <sz val="12"/>
        <color rgb="FFFF0000"/>
        <rFont val="Sylfaen"/>
        <family val="1"/>
      </rPr>
      <t>80</t>
    </r>
    <r>
      <rPr>
        <sz val="12"/>
        <color theme="1"/>
        <rFont val="Sylfaen"/>
        <family val="1"/>
      </rPr>
      <t xml:space="preserve"> ბავში. სკოლა რის სრულად სარეაბილიტაციო. </t>
    </r>
  </si>
  <si>
    <t>სოფ კიზილქილისის საჯარო სკოლის რეაბილიტაცია</t>
  </si>
  <si>
    <r>
      <t xml:space="preserve">სოფ კიზილქილისის საჯარო სკოლაში სწავლობს </t>
    </r>
    <r>
      <rPr>
        <sz val="12"/>
        <color rgb="FFFF0000"/>
        <rFont val="Sylfaen"/>
        <family val="1"/>
      </rPr>
      <t>80</t>
    </r>
    <r>
      <rPr>
        <sz val="12"/>
        <color theme="1"/>
        <rFont val="Sylfaen"/>
        <family val="1"/>
      </rPr>
      <t xml:space="preserve"> ბავში. სკოლა რის სრულად სარეაბილიტაციო. </t>
    </r>
  </si>
  <si>
    <t>სოფ ბაზაქლოს საჯარო სკოლის რეაბილიტაცია</t>
  </si>
  <si>
    <r>
      <t xml:space="preserve">სოფ ბაზაქლოს საჯარო სკოლაში სწავლობს </t>
    </r>
    <r>
      <rPr>
        <sz val="12"/>
        <color rgb="FFFF0000"/>
        <rFont val="Sylfaen"/>
        <family val="1"/>
      </rPr>
      <t>80</t>
    </r>
    <r>
      <rPr>
        <sz val="12"/>
        <color theme="1"/>
        <rFont val="Sylfaen"/>
        <family val="1"/>
      </rPr>
      <t xml:space="preserve"> ბავში. სკოლა რის სრულად სარეაბილიტაციო. </t>
    </r>
  </si>
  <si>
    <t>სოფ ირგანჩაის საჯარო სკოლის რეაბილიტაცია</t>
  </si>
  <si>
    <t>სოფ გუგუთის საჯარო სკოლის რეაბილიტაცია</t>
  </si>
  <si>
    <r>
      <t xml:space="preserve">სოფ ირგაჩაის საჯარო სკოლაში სწავლობს </t>
    </r>
    <r>
      <rPr>
        <sz val="12"/>
        <color rgb="FFFF0000"/>
        <rFont val="Sylfaen"/>
        <family val="1"/>
      </rPr>
      <t>80</t>
    </r>
    <r>
      <rPr>
        <sz val="12"/>
        <color theme="1"/>
        <rFont val="Sylfaen"/>
        <family val="1"/>
      </rPr>
      <t xml:space="preserve"> ბავში. სკოლა რის სრულად სარეაბილიტაციო. </t>
    </r>
  </si>
  <si>
    <r>
      <t xml:space="preserve">სოფ გუგუთის საჯარო სკოლაში სწავლობს </t>
    </r>
    <r>
      <rPr>
        <sz val="12"/>
        <color rgb="FFFF0000"/>
        <rFont val="Sylfaen"/>
        <family val="1"/>
      </rPr>
      <t>80</t>
    </r>
    <r>
      <rPr>
        <sz val="12"/>
        <color theme="1"/>
        <rFont val="Sylfaen"/>
        <family val="1"/>
      </rPr>
      <t xml:space="preserve"> ბავში. სკოლა რის სრულად სარეაბილიტაციო. </t>
    </r>
  </si>
  <si>
    <t>სოფ კამიშლოს საჯარო სკოლის რეაბილიტაცია</t>
  </si>
  <si>
    <r>
      <t xml:space="preserve">სოფ კამიშლოს საჯარო სკოლაში სწავლობს </t>
    </r>
    <r>
      <rPr>
        <sz val="12"/>
        <color rgb="FFFF0000"/>
        <rFont val="Sylfaen"/>
        <family val="1"/>
      </rPr>
      <t>80</t>
    </r>
    <r>
      <rPr>
        <sz val="12"/>
        <color theme="1"/>
        <rFont val="Sylfaen"/>
        <family val="1"/>
      </rPr>
      <t xml:space="preserve"> ბავში. სკოლა რის სრულად სარეაბილიტაციო. </t>
    </r>
  </si>
  <si>
    <t>სოფ კამარლოს საჯარო სკოლის რეაბილიტაცია</t>
  </si>
  <si>
    <r>
      <t xml:space="preserve">სოფ კამარლოს საჯარო სკოლაში სწავლობს </t>
    </r>
    <r>
      <rPr>
        <sz val="12"/>
        <color rgb="FFFF0000"/>
        <rFont val="Sylfaen"/>
        <family val="1"/>
      </rPr>
      <t>80</t>
    </r>
    <r>
      <rPr>
        <sz val="12"/>
        <color theme="1"/>
        <rFont val="Sylfaen"/>
        <family val="1"/>
      </rPr>
      <t xml:space="preserve"> ბავში. სკოლა რის სრულად სარეაბილიტაციო. </t>
    </r>
  </si>
  <si>
    <t>სოფ პანტიანის საჯარო სკოლის რეაბილიტაცია</t>
  </si>
  <si>
    <t>სოფ ტნუსი საჯარო სკოლის რეაბილიტაცია</t>
  </si>
  <si>
    <r>
      <t xml:space="preserve">სოფ პანტიანის საჯარო სკოლაში სწავლობს </t>
    </r>
    <r>
      <rPr>
        <sz val="12"/>
        <color rgb="FFFF0000"/>
        <rFont val="Sylfaen"/>
        <family val="1"/>
      </rPr>
      <t>80</t>
    </r>
    <r>
      <rPr>
        <sz val="12"/>
        <color theme="1"/>
        <rFont val="Sylfaen"/>
        <family val="1"/>
      </rPr>
      <t xml:space="preserve"> ბავში. სკოლა რის სრულად სარეაბილიტაციო. </t>
    </r>
  </si>
  <si>
    <r>
      <t xml:space="preserve">სოფ ტნუსის საჯარო სკოლაში სწავლობს </t>
    </r>
    <r>
      <rPr>
        <sz val="12"/>
        <color rgb="FFFF0000"/>
        <rFont val="Sylfaen"/>
        <family val="1"/>
      </rPr>
      <t>80</t>
    </r>
    <r>
      <rPr>
        <sz val="12"/>
        <color theme="1"/>
        <rFont val="Sylfaen"/>
        <family val="1"/>
      </rPr>
      <t xml:space="preserve"> ბავში. სკოლა რის სრულად სარეაბილიტაციო. </t>
    </r>
  </si>
  <si>
    <t>სოფ ჯავახის საჯარო სკოლის რეაბილიტაცია</t>
  </si>
  <si>
    <r>
      <t xml:space="preserve">სოფ ჯავახის საჯარო სკოლაში სწავლობს </t>
    </r>
    <r>
      <rPr>
        <sz val="12"/>
        <color rgb="FFFF0000"/>
        <rFont val="Sylfaen"/>
        <family val="1"/>
      </rPr>
      <t>80</t>
    </r>
    <r>
      <rPr>
        <sz val="12"/>
        <color theme="1"/>
        <rFont val="Sylfaen"/>
        <family val="1"/>
      </rPr>
      <t xml:space="preserve"> ბავში. სკოლა რის სრულად სარეაბილიტაციო. </t>
    </r>
  </si>
  <si>
    <t>სოფ ქვემო ოროზმანის საჯარო სკოლის რეაბილიტაცია</t>
  </si>
  <si>
    <r>
      <t xml:space="preserve">სოფ ქვემო ოროზმანში საჯარო სკოლაში სწავლობს </t>
    </r>
    <r>
      <rPr>
        <sz val="12"/>
        <color rgb="FFFF0000"/>
        <rFont val="Sylfaen"/>
        <family val="1"/>
      </rPr>
      <t>80</t>
    </r>
    <r>
      <rPr>
        <sz val="12"/>
        <color theme="1"/>
        <rFont val="Sylfaen"/>
        <family val="1"/>
      </rPr>
      <t xml:space="preserve"> ბავში. სკოლა რის სრულად სარეაბილიტაციო. </t>
    </r>
  </si>
  <si>
    <t>სოფ აზ კაკლიანის საჯარო სკოლის რეაბილიტაცია</t>
  </si>
  <si>
    <r>
      <t xml:space="preserve">სოფ აზ კაკლიანის საჯარო სკოლაში სწავლობს </t>
    </r>
    <r>
      <rPr>
        <sz val="12"/>
        <color rgb="FFFF0000"/>
        <rFont val="Sylfaen"/>
        <family val="1"/>
      </rPr>
      <t>80</t>
    </r>
    <r>
      <rPr>
        <sz val="12"/>
        <color theme="1"/>
        <rFont val="Sylfaen"/>
        <family val="1"/>
      </rPr>
      <t xml:space="preserve"> ბავში. სკოლა რის სრულად სარეაბილიტაციო. </t>
    </r>
  </si>
  <si>
    <t>1.2.2.10</t>
  </si>
  <si>
    <t>1.2.2.11</t>
  </si>
  <si>
    <t>1.2.2.12</t>
  </si>
  <si>
    <t>1.2.2.13</t>
  </si>
  <si>
    <t>1.2.2.14</t>
  </si>
  <si>
    <t>1.2.2.15</t>
  </si>
  <si>
    <t>1.2.2.16</t>
  </si>
  <si>
    <t>1.2.2.17</t>
  </si>
  <si>
    <t>1.2.2.18</t>
  </si>
  <si>
    <t>1.2.2.19</t>
  </si>
  <si>
    <t>1.2.2.20</t>
  </si>
  <si>
    <t>1.2.2.21</t>
  </si>
  <si>
    <t>1.2.2.22</t>
  </si>
  <si>
    <t>1.2.2.23</t>
  </si>
  <si>
    <t>1.2.2.24</t>
  </si>
  <si>
    <t>1.2.2.25</t>
  </si>
  <si>
    <t>ქ. დმანისში ტექნიკური ცენტრის მშენებლობა</t>
  </si>
  <si>
    <t>1.2.3.10</t>
  </si>
  <si>
    <t>ქ. დმანისში ტექნიკური ცენტრის მშენებლობა ხელს შეუწყობს ახალგაზრდებში სპორტის განვითარებას</t>
  </si>
  <si>
    <t>სოფ ირგანჩაიში სპორტული მოედნის მოწყობა</t>
  </si>
  <si>
    <t>დმანისის მუნიციპალიტეტის სოფელ ირგაჩაიში არის ერთი მინი სტადიონი, რომელიც არ ყოფნის სოფელს და საჭიროა მეორე სტადიონის მშენებლობა</t>
  </si>
  <si>
    <t>1.2.3.11</t>
  </si>
  <si>
    <t>ქ. დმანისში დაჩენილი შიდა ქუჩების რეაბილიტაცია</t>
  </si>
  <si>
    <t>დმანისის მუნიციპალიტეტის 57 სოფელში შიდა გზის რეაბილიტაცია</t>
  </si>
  <si>
    <t>დაზიანებულია ქალაქში არსებული შიდა საავტომობილო გზის საფარი, გამოსულია მწყობრიდან, მილხიდები,  სანიაღვრე სისტემა და ა.შ. სადაც ავტომობილებს უჭირთ გადაადგილება.</t>
  </si>
  <si>
    <t>დაზიანებულია სოფლებში შიდა საავტომობილო გზის საფარი, გამოსულია მწყობრიდან, მილხიდები,  სანიაღვრე სისტემა და ა.შ. სადაც ავტომობილებს უჭირთ გადაადგილება.</t>
  </si>
  <si>
    <t xml:space="preserve">მოწესრიგებული ინფრასტრუქტურით კმაყოფილი მოსახლეობა, რომლებიც მაღალმთიან დასახლებაში გადაადგილდებიან უსაფრთხოდ და კომფორტულად. აღნიშნული პროექტის განხორციელების შემდგომ ისარგებლებს 18000 ადამიანი. არ ხდება სხვა პროექტების და აქტივობების დუბლირება. აღნიშნული შეთავაზება გამართლებულია, ვინაიდან ხელს შეუწყობს ტურიზმის, აგრო ბიზნესის და ვაჭრობის განვითარებას, ხოლო მისი საგარანტიო ვადის გასვლის შემდგომ მუნიციპალიტეტის ბიუჯეტს გააჩნია აღნიშნული გზის მოვლა-შენახვის რესურსი. </t>
  </si>
  <si>
    <t>სოფ განთიადში არსებული სტადიონის რეაბილიტაცია</t>
  </si>
  <si>
    <t>დმანისის მუნიციპალიტეტის სოფელ განთიადში არის ბუნებრივ საფარიანი სტადიონი, რომელიც საჭიროებს რეაბილიტაციას</t>
  </si>
  <si>
    <t>სოფ კიზილქილისაში სკვერი და სპორტული მოედნის მოწყობა</t>
  </si>
  <si>
    <t>დმანისის მუნიციპალიტეტის სოფელ კიზილქილისაში არ არსებობს სპორტული ინფრასტრუქტურა, სადაც სოფლის ახალგაზრდობას არ აქვს საშუალება სპორტული და ჯანსაღი ცხოვრების წესით დაკავდნენ.</t>
  </si>
  <si>
    <t>სოფ კაკლიანი (აზერბაიჯანული) სკვერი და სპორტული მოედნის მოწყობა</t>
  </si>
  <si>
    <t>დმანისის მუნიციპალიტეტის სოფელ კაკლიანი (აზერბაიჯანული) არ არსებობს სპორტული ინფრასტრუქტურა, სადაც სოფლის ახალგაზრდობას არ აქვს საშუალება სპორტული და ჯანსაღი ცხოვრების წესით დაკავდნენ.</t>
  </si>
  <si>
    <t>სოფ ზემო კარაბულახში სპორტული მოედნის მოწყობა</t>
  </si>
  <si>
    <t>დმანისის მუნიციპალიტეტის სოფელ ზემო კარაბულახში არის ერთი მინი სტადიონი, რომელიც არ ყოფნის სოფელს და საჭიროა მეორე სტადიონის მშენებლობა</t>
  </si>
  <si>
    <t>1.2.3.12</t>
  </si>
  <si>
    <t>1.2.3.13</t>
  </si>
  <si>
    <t>1.2.3.14</t>
  </si>
  <si>
    <t>1.2.3.15</t>
  </si>
  <si>
    <t>1.1.1.63</t>
  </si>
  <si>
    <t>1.1.1.64</t>
  </si>
  <si>
    <t>2.1.1.5</t>
  </si>
  <si>
    <t xml:space="preserve"> „პანტიანის წყალსაცვის სარეგულაციო კვანძის,  შემავსებელი არხის  სათავე ნაგებობის და  სათავე ნაგებობიდან  წყალსაცავამდე შემავსებელი არხის   რეაბილიტაცია</t>
  </si>
  <si>
    <t>საქართველოს გარემოს დაცვისა და სოფლის მეურნეობის სამინისტრო</t>
  </si>
  <si>
    <t>შპს "საქართველოს მელიორაცია"</t>
  </si>
  <si>
    <t>სახელმწიფო ბიუჯეტი</t>
  </si>
  <si>
    <t>2.1.1.6</t>
  </si>
  <si>
    <t>დმანისის მუნიციპალიტეტში არსებული მთისძირი-ჯავახის სარწყავი სისტემის ავარიული მთისძირის წყალსაცავზე განსახორციელებელი გადაუდებელი ღონისძიებები. მიმყვანი არხის და წყალაღების კვანძის რეაბილიტაცია და ხორხორის წყალსაცავის რეაბილიტაცია</t>
  </si>
  <si>
    <t>საშვილოსნოს ყელის კიბოს სკრინინგის მოცვის გაზრდა</t>
  </si>
  <si>
    <t>დაავადებათა პრევენცია და სკრინინგი</t>
  </si>
  <si>
    <t>საქართველოს ოკუპირებული ტერიტორიებიდან დევნილთა, შრომის, ჯანმრთელობისა და სოციალური დაცვის სამინისტროს ანგარიში</t>
  </si>
  <si>
    <t>სსიპ დაავადებათა კონტროლისა და საზოგადოებრივი ჯანმრთელობის ეროვნული ცენტრი</t>
  </si>
  <si>
    <t>C ჰეპატიტის სკრინინგის მოცვის გაზრდა;</t>
  </si>
  <si>
    <t xml:space="preserve"> დაავადებათა პრევენცია და სკრინინგი</t>
  </si>
  <si>
    <t>აშენებული სოფლის ამბულატორია</t>
  </si>
  <si>
    <t>ა(ა) იპ საქართველოს სამედიცინო ჰოლდინგია ანგარიში</t>
  </si>
  <si>
    <t>საქართველოს ოკუპირებული ტერიტორიებიდან დევნილთა, შრომის, ჯანმრთელობისა და სოციალური დაცვის სამინისტრო</t>
  </si>
  <si>
    <t>ა(ა) იპ საქართველოს სამედიცინო ჰოლდინგი, "სოფლის ექიმის" სახელმწიფო პროგრამა</t>
  </si>
  <si>
    <t>3.1.1.11</t>
  </si>
  <si>
    <t>3.1.1.12</t>
  </si>
  <si>
    <t>3.1.1.13</t>
  </si>
  <si>
    <t>სოფლის ამბულატორიის მშენებლობა</t>
  </si>
  <si>
    <t>პირველადი ჯანდაცვის სერვისის სრულფასოვანი მიწოდებისთვის 1 სოფლის ამბულატორიის მშენებლობა</t>
  </si>
  <si>
    <t xml:space="preserve">პრიორიტეტი1.   საბაზისო ინფრასტრუქტურის გაუმჯობესება
</t>
  </si>
  <si>
    <t>1.2.5.12</t>
  </si>
  <si>
    <t>1.2.5.13</t>
  </si>
  <si>
    <t>დმანისის ნაქალაქარის მუზეუმ ნაკრძალისა და დმანისის ნაქალაქარის ვიზიტორთა ცენტრის მშენებლობა</t>
  </si>
  <si>
    <t xml:space="preserve"> დმანისის საექსპოზიციო დარბაზის რეაბილიტაცია</t>
  </si>
  <si>
    <t>წლიური ვიზიტორთა რაოდენობა მუზეუმში</t>
  </si>
  <si>
    <t>ქ. დმანისში არსებულ საექსპედეციო დარბაზს ჩაუტარდეს რეაბილიტაცია, ვინაიდან მოსლ ვიზიტორებს ჰქონდეთ საშვალება კომფორტულ გარემოში მიიღონ საქართველოს და დმანისის ისტორიის შესახებ</t>
  </si>
  <si>
    <t>დმანისის მუნიციპალიტეტის სოფ პატარა დმანისის მიმდებარედ დმანისის ნაქალაქარის მიმდებარედ ასაშენებელია ვიზიტორთან ცენტრის მშენებლობა</t>
  </si>
  <si>
    <t>მცირე და საშუალო მეწარმეობის და ინოვაციური ბიზნეს იდეების მხარდაჭერის პროგრამების დანერგვა</t>
  </si>
  <si>
    <t>2027-2028</t>
  </si>
  <si>
    <t>2025-2027</t>
  </si>
  <si>
    <t>1.1.2.10</t>
  </si>
  <si>
    <t>წყალმომარაგების სისტემის რეაბილიტაცია ქალაქ დმანისისა და 23 სოფლისთვის (ფაზა I)</t>
  </si>
  <si>
    <r>
      <t>23 დასახლებულ პუნქტში (ქ. დმანის,</t>
    </r>
    <r>
      <rPr>
        <sz val="12"/>
        <color theme="1"/>
        <rFont val="AcadMtavr"/>
      </rPr>
      <t xml:space="preserve"> </t>
    </r>
    <r>
      <rPr>
        <sz val="12"/>
        <color theme="1"/>
        <rFont val="Sylfaen"/>
        <family val="1"/>
      </rPr>
      <t>სოფ. ანგრევანი,  სოფ. კაკლიანი, სოფ. საფარლო, სოფ. განთიადი,  სოფ. ტნუსი, სოფ.დიდი დმანისი, სოფ. ბოსლები, სოფ. ვარდისუბანი,  სოფ. პატარა დმანისი,  სოფ. მაშავერა, სოფ. იაღუფლო, სოფ. პანტიანი, სოფ. შინდლარი, სოფ მთისძირი, სოფ. კიზილქილისა, სოფ. ზემო ოროზმანი, ქვემო ოროზმანი,  სოფ. ჯავახი,  სოფ. დალარი, სოფ ვაკე, სოფ სმსმლო, სოფ ბაზაქლო, სოფ მამიშლო) სასმელი წყლის ქსელის და რეზერვუარების მშენებლობა/რეაბილიტაცია,</t>
    </r>
  </si>
  <si>
    <t>რეაბილიტირებულია წყალმომარაგების სისტემა 23 დასახლებულ პუნქტში</t>
  </si>
  <si>
    <t>წყალარინების ქსელისა და გამწმენდი ნაგებობის საპროექტო სამუშაოები ქალაქ დმანისში</t>
  </si>
  <si>
    <t>წყალარინების ქსელისა და გამწმენდი ნაგებობის სამშენებლო სამუშაოები ქალაქ დმანისში</t>
  </si>
  <si>
    <t>წყალარინების გამწედითი ნაგებობა არ არ არსებობს</t>
  </si>
  <si>
    <t>აღნიშნული პროექტის განხორციელების შემდგომ აღარ მოხდება გარმოს დაბინძურება.</t>
  </si>
  <si>
    <t>2026-2031</t>
  </si>
  <si>
    <t>2027-2035</t>
  </si>
  <si>
    <t>საერთაშორისო მნიშვნელობის (ს-6) ფონიჭალა - მარნეული - გუგუთის (სომხეთის რესპუბლიკის საზღვარი) საავტომობილო გზის კმ75+050 - კმ84+150 მონაკვეთის სარეაბილიტაციო სამუშაოები; კმ83+145 - კმ84+150, მდინარე ხევისწყალზე სახიდე გადასასვლელის მოწყობის დარჩენილი სამუშაოები მისასვლელი გზებით (ლოტი II )</t>
  </si>
  <si>
    <t xml:space="preserve">საერთაშორისო მნიშვნელობის (ს-6) ფონიჭალა-მარნეული-გუგუთის ს/გზის კმ72+100 დაზიანებულ მონაკვეთზე ჩასატარებელი პერიოდული შეკეთების სამუშაოები. </t>
  </si>
  <si>
    <t>შიდასახელმწიფოებრივი მნიშვნელობის (შ-68) დიდი დმანისი-დმანისი-გომარეთი-ბედიანის საავტომობილო გზის ს/გზის კმ16-კმ20 მონაკვეთის რეაბილიტაცია</t>
  </si>
  <si>
    <t>შიდასახელმწიფოებრივი მნიშვნელობის (შ-68) დიდი დმანისი-დმანისი-გომარეთი-ბედიანის საავტომობილო გზის ს/გზის კმ21-კმ32 მონაკვეთის რეაბილიტაცია</t>
  </si>
  <si>
    <t>შიდასახელმწიფოებრივი მნიშვნელობის (შ-68) დიდი დმანისი-დმანისი-გომარეთი-ბედიანის საავტომობილო გზის ს/გზის კმ33-კმ49 მონაკვეთის რეაბილიტაცია</t>
  </si>
  <si>
    <t>2025-2026</t>
  </si>
  <si>
    <t>2026-2026</t>
  </si>
  <si>
    <t>მოწესრიგებული ინფრასტრუქტურა, კმაყოფილი მოსახლება</t>
  </si>
  <si>
    <t>1.1.1.65</t>
  </si>
  <si>
    <t>1.1.1.66</t>
  </si>
  <si>
    <t>1.1.1.67</t>
  </si>
  <si>
    <t>1.1.1.68</t>
  </si>
  <si>
    <t>1.1.1.69</t>
  </si>
  <si>
    <t xml:space="preserve">საქართველოს ინფრასტრუქტურის სამინისტრო </t>
  </si>
  <si>
    <t>ამოცანა 2.1.4</t>
  </si>
  <si>
    <t>მუნიციპალიტეტში ხარისხიანი და ხელმისაწვდომი  ზოგადი საგანმანათლებლო სერვისების უზრუნველყოფა</t>
  </si>
  <si>
    <t>საჯარო სკოლებში საგანმანათლებლო პროცესების მხარდაჭერა და არაფორმალური განათლების ხელშეწყობა</t>
  </si>
  <si>
    <t>პროექტებში/პროგრამებში ჩართულ მოსწავლეთა რაოდენობა</t>
  </si>
  <si>
    <t>ამოცანა 4.1.3</t>
  </si>
  <si>
    <t>4.1.3.1</t>
  </si>
  <si>
    <t>4.1.3.2</t>
  </si>
  <si>
    <t>4.1.3.3</t>
  </si>
  <si>
    <t>4.1.3.4</t>
  </si>
  <si>
    <t>4.1.3.5</t>
  </si>
  <si>
    <t>ამოცანის შედეგის ინდიკატორი 4.1.3</t>
  </si>
  <si>
    <t>4.1.3.6</t>
  </si>
  <si>
    <t>4.1.3.7</t>
  </si>
  <si>
    <t>ინოვაციებზე დაფუძნებული და ხელმისაწვდომი კულტურული გარემოს განვითარება</t>
  </si>
  <si>
    <t>სპორტისა და ჯანსაღი ცხოვრების წესის მხარდაჭერა</t>
  </si>
  <si>
    <t>ახალგაზრდობის მხარდაჭერა</t>
  </si>
  <si>
    <t>ინოვაციური და ციფრული პლატფორმების გამოყენებით ხელმისაწვდომი კულტურული მემკვიდრეობის ობიექტების ზრდა</t>
  </si>
  <si>
    <t>კულტურული ღონისძიებების ორგანიზება და ხელმისაწვდომობის ზრდა</t>
  </si>
  <si>
    <t>კულტურის სფეროში მოქმედი ა(ა)იპ-ებისა და კულტურული დაწესებულებების მხარდაჭერა</t>
  </si>
  <si>
    <t>საბაზისო და არაფორმალური სპორტული პროგრამების განვითარება ბავშვებისა და ახალგაზრდებისთვის</t>
  </si>
  <si>
    <t>მუნიციპალიტეტში მოქმედ სპორტულ სუბიექტების მიერ განხორციელებულ აქტივობებში ჩართულ ახალგაზრდათა რაოდენობის ზრდა</t>
  </si>
  <si>
    <t>სპორტული სკოლების, კლუბების და ა(ა)იპ-ების შორის განხორციელებული ერთობლივი პროექტებში ჩართული ახალგაზრდების რაოდენობის ზრდა</t>
  </si>
  <si>
    <t>10% ზრდა</t>
  </si>
  <si>
    <t>15 % ზრდა</t>
  </si>
  <si>
    <t>20 % ზრდა</t>
  </si>
  <si>
    <t>ინოვაციური მიდგომების დანერგვა სპორტის პოპულარიზაციისათვის</t>
  </si>
  <si>
    <t>მოწყობილი ან რეაბილიტირებული ახალგაზრდული სივრცეებით მოსარგებლეთა რაოდენობა</t>
  </si>
  <si>
    <t>5 %</t>
  </si>
  <si>
    <t>20%</t>
  </si>
  <si>
    <t>ორგანიზებული კონკურსებსა და პროექტებში ჩართულთა რაოდენობა წელიწადში</t>
  </si>
  <si>
    <t>ახალგაზრდების მონაწილეობისა და განვითარების შესაძლებლობების გაფართოება</t>
  </si>
  <si>
    <t>სოციალურად დაუცველი მოსახლეობის რაოდენობის შემცირება მთლიანად მოსახლეობაში</t>
  </si>
  <si>
    <t>ამოცანა 1.1.3</t>
  </si>
  <si>
    <t>სასმელად ვარგისი წყლით უზრუნველყოფილი დასახლებების წილი დასახლებათა მთლიან რაოდენობაში (%).</t>
  </si>
  <si>
    <t>წყალანირების (კანალიზაციის) სისტემით უზრუნველყოფილი დასახლებების წილი დასახლებათა მთლიან რაოდენობაში (%).</t>
  </si>
  <si>
    <t>წყალარინების ქსელის მოდერნიზება</t>
  </si>
  <si>
    <t>წყალმომარაგებისა ქსელის მოდერნიზება, სოფლებში და ქალაქში გამართული წყალმომარაგების უზრუნველყოფა</t>
  </si>
  <si>
    <t>ამოცანის შედეგის ინდიკატორი 1.1.3</t>
  </si>
  <si>
    <t>მუნიციპალიტეტის ინფრასტრუქტურის სამსახურის ანგარიშები კონკრეტულ დასახლებებში კანალიზაციის სისტემის მოწყობის შესახებ.</t>
  </si>
  <si>
    <t>მუნიციპალური ან შპს „საქართველოს გაერთიანებული წყალმომარაგების კომპანიის“ (UWSCG) ოფიციალური სტატისტიკური ანგარიშები / მონაცემთა ბაზები.</t>
  </si>
  <si>
    <t>საქართველოს საავტომობილო გზების დეპარტამენტის ოფიციალური ანგარიშები (თუ საერთაშორისო ან შიდასახელმწიფოებრივ გზებზეა საუბარი).
მუნიციპალიტეტის მერიის ინფრასტრუქტურის სამსახურის ყოველკვარტალური ან წლიური შესრულების ანგარიშები (ადგილობრივი მნიშვნელობის გზების შემთხვევაში).</t>
  </si>
  <si>
    <t>მუნიციპალიტეტში არსებული საზოგადოებრივი სივრცეებით (პარკები, სკვერები, დასასვენებელი ზონები) მოსახლეობის კმაყოფილების ინდექსი (ან წილი, ვინც კმაყოფილია, %)</t>
  </si>
  <si>
    <t xml:space="preserve">2037 წელს დმანისი არის მდგრადი, ინკლუზიური და მეწარმეობაზე ორიენტირებული მუნიციპალიტეტი, სადაც 1.8 მილიონი წლის ისტორია ჰარმონიულად ერწყმის აგროინოვაციებსა და თანამედროვე ტექნოლოგიურ სერვისებს. განვითარებული ინფრასტრუქტურა და ეკოლოგიურად სუფთა გარემო ქმნის ტურისტულად მიმზიდველ და ეკონომიკურად ძლიერ სივრცეს, სადაც მოსახლეობის კეთილდღეობა მუდმივად იზრდება. </t>
  </si>
  <si>
    <t>მხარდაჭერილი ბიზნესის მიერ დანერგილი ან გამომუშავებული ახალი პროდუქტი</t>
  </si>
  <si>
    <t>პროექტი მიზნად ისახავს    სარწყავი სისტემის წყალუზრუნველყოფას  დმანისის მუნიციპალიტეტში (სოფ:მთის ძირი,ზემო ოროზმანი,ქვ.ოროზმანი,ამამლო,ბაზაქლო,ვაკე,დალარი,ჯავახი.) 
მთისძირის  წყალსაცავის საპროექტო პარამეტრებში უსაფრთხოდ, სტაბილურად და გამართულად ფუნქციონირების უზრუნველყოფა. ობიექტი წარმოადგენს დმანისის მუნიციპალიტეტის ეკონომიკისათვის მნიშვნელოვან ობიექტს</t>
  </si>
  <si>
    <t xml:space="preserve">სარწყავი მიწების წყლით უზრუნველყოფის გაუმჯობესება </t>
  </si>
  <si>
    <t xml:space="preserve">პროექტი მიზნად ისახავს   ჰიდროკვანძის, მისი ცალკეული ნაგებობების და მექანიკური მოწყობილობების ტექნიკური მდგომარეობის მოწესრიგებას , რომლებიც მუშაობენ ავარიის ზღვარზე.  მუშაობენ. </t>
  </si>
  <si>
    <t>ტექნიკური მდგომარეობის გაუმჯობესება</t>
  </si>
  <si>
    <t>2.1.1.7</t>
  </si>
  <si>
    <t>2.1.1.8</t>
  </si>
  <si>
    <t>ტრენინგში მონაწილეთა გაუმჯობესებული კომპეტენცია</t>
  </si>
  <si>
    <t>კმაყოფილი მეწარმეთა რაოდენობა</t>
  </si>
  <si>
    <t>მიუსაფარი და ქუჩის ძაღლების პოპულაციის ჰუმანური მართვის გეგმის შესრულების პროცენტული მაჩვენებელი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</si>
</sst>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_(* #,##0.0_);_(* \(#,##0.0\);_(* &quot;-&quot;??_);_(@_)"/>
    <numFmt numFmtId="165" formatCode="_(* #,##0_);_(* \(#,##0\);_(* &quot;-&quot;??_);_(@_)"/>
  </numFmts>
  <fonts count="22" x14ac:knownFonts="1">
    <font>
      <sz val="11"/>
      <color theme="1"/>
      <name val="Calibri"/>
      <family val="2"/>
      <scheme val="minor"/>
    </font>
    <font>
      <sz val="11"/>
      <color theme="1"/>
      <name val="Calibri"/>
      <family val="2"/>
      <scheme val="minor"/>
    </font>
    <font>
      <sz val="10"/>
      <color rgb="FF000000"/>
      <name val="Calibri"/>
      <family val="2"/>
      <scheme val="minor"/>
    </font>
    <font>
      <sz val="12"/>
      <color theme="1"/>
      <name val="Sylfaen"/>
      <family val="1"/>
    </font>
    <font>
      <sz val="12"/>
      <name val="Sylfaen"/>
      <family val="1"/>
    </font>
    <font>
      <b/>
      <sz val="12"/>
      <color theme="1"/>
      <name val="Sylfaen"/>
      <family val="1"/>
    </font>
    <font>
      <sz val="11"/>
      <color theme="1"/>
      <name val="Sylfaen"/>
      <family val="1"/>
    </font>
    <font>
      <sz val="11"/>
      <name val="Sylfaen"/>
      <family val="1"/>
    </font>
    <font>
      <b/>
      <sz val="11"/>
      <color theme="1"/>
      <name val="Sylfaen"/>
      <family val="1"/>
    </font>
    <font>
      <b/>
      <sz val="16"/>
      <color theme="1"/>
      <name val="Sylfaen"/>
      <family val="1"/>
    </font>
    <font>
      <b/>
      <sz val="12"/>
      <name val="Sylfaen"/>
      <family val="1"/>
    </font>
    <font>
      <sz val="12"/>
      <color theme="1"/>
      <name val="Sylfaen"/>
      <family val="1"/>
      <charset val="204"/>
    </font>
    <font>
      <sz val="8"/>
      <name val="Calibri"/>
      <family val="2"/>
      <scheme val="minor"/>
    </font>
    <font>
      <b/>
      <sz val="11"/>
      <name val="Sylfaen"/>
      <family val="1"/>
    </font>
    <font>
      <sz val="11"/>
      <color rgb="FF222222"/>
      <name val="Sylfaen"/>
      <family val="1"/>
    </font>
    <font>
      <b/>
      <sz val="11"/>
      <color theme="1"/>
      <name val="Calibri"/>
      <family val="2"/>
      <scheme val="minor"/>
    </font>
    <font>
      <b/>
      <sz val="10"/>
      <color rgb="FF000000"/>
      <name val="Calibri"/>
      <family val="2"/>
      <scheme val="minor"/>
    </font>
    <font>
      <sz val="12"/>
      <color rgb="FF000000"/>
      <name val="Calibri"/>
      <family val="2"/>
      <scheme val="minor"/>
    </font>
    <font>
      <sz val="12"/>
      <color rgb="FFFF0000"/>
      <name val="Sylfaen"/>
      <family val="1"/>
    </font>
    <font>
      <sz val="10"/>
      <name val="Arial"/>
      <family val="2"/>
    </font>
    <font>
      <sz val="16"/>
      <color theme="1"/>
      <name val="Sylfaen"/>
      <family val="1"/>
    </font>
    <font>
      <sz val="12"/>
      <color theme="1"/>
      <name val="AcadMtavr"/>
    </font>
  </fonts>
  <fills count="18">
    <fill>
      <patternFill patternType="none"/>
    </fill>
    <fill>
      <patternFill patternType="gray125"/>
    </fill>
    <fill>
      <patternFill patternType="solid">
        <fgColor rgb="FFBFBFBF"/>
        <bgColor rgb="FFBFBFBF"/>
      </patternFill>
    </fill>
    <fill>
      <patternFill patternType="solid">
        <fgColor rgb="FFA8D08D"/>
        <bgColor rgb="FFA8D08D"/>
      </patternFill>
    </fill>
    <fill>
      <patternFill patternType="solid">
        <fgColor rgb="FFE2EFD9"/>
        <bgColor rgb="FFE2EFD9"/>
      </patternFill>
    </fill>
    <fill>
      <patternFill patternType="solid">
        <fgColor rgb="FFFFC000"/>
        <bgColor rgb="FFFFC000"/>
      </patternFill>
    </fill>
    <fill>
      <patternFill patternType="solid">
        <fgColor rgb="FFFFE599"/>
        <bgColor rgb="FFFFE599"/>
      </patternFill>
    </fill>
    <fill>
      <patternFill patternType="solid">
        <fgColor rgb="FFC5E0B3"/>
        <bgColor rgb="FFC5E0B3"/>
      </patternFill>
    </fill>
    <fill>
      <patternFill patternType="solid">
        <fgColor theme="4" tint="0.79998168889431442"/>
        <bgColor indexed="64"/>
      </patternFill>
    </fill>
    <fill>
      <patternFill patternType="solid">
        <fgColor theme="4" tint="0.79998168889431442"/>
        <bgColor indexed="65"/>
      </patternFill>
    </fill>
    <fill>
      <patternFill patternType="solid">
        <fgColor theme="9" tint="0.39997558519241921"/>
        <bgColor indexed="65"/>
      </patternFill>
    </fill>
    <fill>
      <patternFill patternType="solid">
        <fgColor rgb="FFFFFF00"/>
        <bgColor indexed="64"/>
      </patternFill>
    </fill>
    <fill>
      <patternFill patternType="solid">
        <fgColor theme="0"/>
        <bgColor indexed="64"/>
      </patternFill>
    </fill>
    <fill>
      <patternFill patternType="solid">
        <fgColor theme="4" tint="0.59999389629810485"/>
        <bgColor indexed="65"/>
      </patternFill>
    </fill>
    <fill>
      <patternFill patternType="solid">
        <fgColor theme="4" tint="0.39997558519241921"/>
        <bgColor indexed="65"/>
      </patternFill>
    </fill>
    <fill>
      <patternFill patternType="solid">
        <fgColor theme="9" tint="0.59999389629810485"/>
        <bgColor indexed="65"/>
      </patternFill>
    </fill>
    <fill>
      <patternFill patternType="solid">
        <fgColor rgb="FFFF0000"/>
        <bgColor indexed="64"/>
      </patternFill>
    </fill>
    <fill>
      <patternFill patternType="solid">
        <fgColor theme="9" tint="0.39997558519241921"/>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top style="thin">
        <color rgb="FF000000"/>
      </top>
      <bottom style="thin">
        <color indexed="64"/>
      </bottom>
      <diagonal/>
    </border>
    <border>
      <left/>
      <right style="thin">
        <color indexed="64"/>
      </right>
      <top style="thin">
        <color rgb="FF000000"/>
      </top>
      <bottom style="thin">
        <color indexed="64"/>
      </bottom>
      <diagonal/>
    </border>
    <border>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
      <left/>
      <right style="thin">
        <color rgb="FF000000"/>
      </right>
      <top/>
      <bottom style="thin">
        <color indexed="64"/>
      </bottom>
      <diagonal/>
    </border>
    <border>
      <left style="thin">
        <color indexed="64"/>
      </left>
      <right/>
      <top style="thin">
        <color rgb="FF000000"/>
      </top>
      <bottom style="thin">
        <color indexed="64"/>
      </bottom>
      <diagonal/>
    </border>
    <border>
      <left style="thin">
        <color indexed="64"/>
      </left>
      <right/>
      <top/>
      <bottom/>
      <diagonal/>
    </border>
    <border>
      <left/>
      <right style="thin">
        <color rgb="FF000000"/>
      </right>
      <top style="thin">
        <color indexed="64"/>
      </top>
      <bottom/>
      <diagonal/>
    </border>
    <border>
      <left style="thin">
        <color indexed="64"/>
      </left>
      <right/>
      <top style="thin">
        <color rgb="FF000000"/>
      </top>
      <bottom/>
      <diagonal/>
    </border>
    <border>
      <left style="thin">
        <color rgb="FF000000"/>
      </left>
      <right/>
      <top/>
      <bottom style="thin">
        <color indexed="64"/>
      </bottom>
      <diagonal/>
    </border>
    <border>
      <left/>
      <right style="thin">
        <color indexed="64"/>
      </right>
      <top/>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style="thin">
        <color rgb="FF000000"/>
      </right>
      <top style="thin">
        <color indexed="64"/>
      </top>
      <bottom/>
      <diagonal/>
    </border>
    <border>
      <left style="thin">
        <color indexed="64"/>
      </left>
      <right/>
      <top style="thin">
        <color indexed="64"/>
      </top>
      <bottom style="thin">
        <color rgb="FF000000"/>
      </bottom>
      <diagonal/>
    </border>
    <border>
      <left style="thin">
        <color indexed="64"/>
      </left>
      <right style="thin">
        <color indexed="64"/>
      </right>
      <top/>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thin">
        <color indexed="64"/>
      </left>
      <right/>
      <top style="thin">
        <color rgb="FF000000"/>
      </top>
      <bottom style="thin">
        <color rgb="FF000000"/>
      </bottom>
      <diagonal/>
    </border>
    <border>
      <left/>
      <right style="thin">
        <color indexed="64"/>
      </right>
      <top style="thin">
        <color rgb="FF000000"/>
      </top>
      <bottom style="thin">
        <color rgb="FF000000"/>
      </bottom>
      <diagonal/>
    </border>
  </borders>
  <cellStyleXfs count="9">
    <xf numFmtId="0" fontId="0" fillId="0" borderId="0"/>
    <xf numFmtId="43" fontId="1" fillId="0" borderId="0" applyFont="0" applyFill="0" applyBorder="0" applyAlignment="0" applyProtection="0"/>
    <xf numFmtId="0" fontId="2" fillId="0" borderId="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9" fillId="0" borderId="0"/>
  </cellStyleXfs>
  <cellXfs count="722">
    <xf numFmtId="0" fontId="0" fillId="0" borderId="0" xfId="0"/>
    <xf numFmtId="0" fontId="6" fillId="3" borderId="17" xfId="0" applyFont="1" applyFill="1" applyBorder="1" applyAlignment="1">
      <alignment horizontal="center" vertical="center" wrapText="1"/>
    </xf>
    <xf numFmtId="0" fontId="3" fillId="0" borderId="0" xfId="0" applyFont="1" applyFill="1" applyAlignment="1">
      <alignment horizontal="center" vertical="center" wrapText="1"/>
    </xf>
    <xf numFmtId="3" fontId="3" fillId="0" borderId="1" xfId="0" applyNumberFormat="1" applyFont="1" applyFill="1" applyBorder="1" applyAlignment="1">
      <alignment horizontal="left" vertical="center" wrapText="1"/>
    </xf>
    <xf numFmtId="0" fontId="3" fillId="0" borderId="1" xfId="0" applyFont="1" applyFill="1" applyBorder="1" applyAlignment="1">
      <alignment wrapText="1"/>
    </xf>
    <xf numFmtId="165" fontId="3" fillId="0" borderId="1" xfId="1" applyNumberFormat="1" applyFont="1" applyFill="1" applyBorder="1" applyAlignment="1">
      <alignment vertical="center" wrapText="1"/>
    </xf>
    <xf numFmtId="0" fontId="6" fillId="0" borderId="0" xfId="0" applyFont="1" applyAlignment="1">
      <alignment vertical="center" wrapText="1"/>
    </xf>
    <xf numFmtId="0" fontId="3" fillId="0" borderId="0" xfId="0" applyFont="1" applyFill="1" applyAlignment="1">
      <alignment horizontal="left" vertical="center" wrapText="1"/>
    </xf>
    <xf numFmtId="0" fontId="3" fillId="0" borderId="0" xfId="0" applyFont="1" applyFill="1" applyAlignment="1">
      <alignment wrapText="1"/>
    </xf>
    <xf numFmtId="165" fontId="3" fillId="0" borderId="0" xfId="1" applyNumberFormat="1" applyFont="1" applyFill="1" applyAlignment="1">
      <alignment vertical="center" wrapText="1"/>
    </xf>
    <xf numFmtId="165" fontId="3" fillId="0" borderId="0" xfId="1" applyNumberFormat="1" applyFont="1" applyFill="1" applyAlignment="1">
      <alignment horizontal="left" vertical="center" wrapText="1"/>
    </xf>
    <xf numFmtId="0" fontId="3" fillId="0" borderId="0" xfId="0" applyFont="1" applyAlignment="1">
      <alignment vertical="center" wrapText="1"/>
    </xf>
    <xf numFmtId="0" fontId="3" fillId="0" borderId="1" xfId="0" applyFont="1" applyFill="1" applyBorder="1" applyAlignment="1">
      <alignment horizontal="justify" vertical="center" wrapText="1"/>
    </xf>
    <xf numFmtId="165" fontId="3" fillId="0" borderId="1" xfId="1" applyNumberFormat="1" applyFont="1" applyFill="1" applyBorder="1" applyAlignment="1">
      <alignment horizontal="left" vertical="center"/>
    </xf>
    <xf numFmtId="0" fontId="11"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3" fillId="0" borderId="1" xfId="0" applyFont="1" applyFill="1" applyBorder="1" applyAlignment="1">
      <alignment horizontal="justify" vertical="top" wrapText="1"/>
    </xf>
    <xf numFmtId="0" fontId="3" fillId="0" borderId="0" xfId="0" applyFont="1" applyFill="1" applyAlignment="1">
      <alignment horizontal="justify" vertical="center" wrapText="1"/>
    </xf>
    <xf numFmtId="0" fontId="5" fillId="8" borderId="1" xfId="0" applyFont="1" applyFill="1" applyBorder="1" applyAlignment="1">
      <alignment vertical="center" wrapText="1"/>
    </xf>
    <xf numFmtId="0" fontId="5" fillId="8" borderId="1" xfId="0" applyFont="1" applyFill="1" applyBorder="1" applyAlignment="1">
      <alignment horizontal="center" vertical="center" wrapText="1"/>
    </xf>
    <xf numFmtId="165" fontId="5" fillId="8" borderId="1" xfId="1" applyNumberFormat="1" applyFont="1" applyFill="1" applyBorder="1" applyAlignment="1">
      <alignment horizontal="center" vertical="center" wrapText="1"/>
    </xf>
    <xf numFmtId="0" fontId="6" fillId="8" borderId="2" xfId="0" applyFont="1" applyFill="1" applyBorder="1" applyAlignment="1">
      <alignment vertical="center" wrapText="1"/>
    </xf>
    <xf numFmtId="0" fontId="6" fillId="8" borderId="3" xfId="0" applyFont="1" applyFill="1" applyBorder="1" applyAlignment="1">
      <alignment vertical="center" wrapText="1"/>
    </xf>
    <xf numFmtId="0" fontId="6" fillId="8" borderId="4" xfId="0" applyFont="1" applyFill="1" applyBorder="1" applyAlignment="1">
      <alignment vertical="center" wrapText="1"/>
    </xf>
    <xf numFmtId="165" fontId="8" fillId="8" borderId="3" xfId="0" applyNumberFormat="1" applyFont="1" applyFill="1" applyBorder="1" applyAlignment="1">
      <alignment vertical="center" wrapText="1"/>
    </xf>
    <xf numFmtId="0" fontId="3" fillId="0" borderId="13" xfId="0" applyFont="1" applyFill="1" applyBorder="1" applyAlignment="1">
      <alignment horizontal="center" vertical="center" wrapText="1"/>
    </xf>
    <xf numFmtId="0" fontId="7" fillId="0" borderId="1" xfId="0" applyFont="1" applyFill="1" applyBorder="1" applyAlignment="1">
      <alignment vertical="center" wrapText="1"/>
    </xf>
    <xf numFmtId="165" fontId="7" fillId="0" borderId="1" xfId="1" applyNumberFormat="1" applyFont="1" applyFill="1" applyBorder="1" applyAlignment="1">
      <alignment horizontal="center" vertical="center" wrapText="1"/>
    </xf>
    <xf numFmtId="165" fontId="6" fillId="0" borderId="1" xfId="1" applyNumberFormat="1" applyFont="1" applyFill="1" applyBorder="1" applyAlignment="1">
      <alignment horizontal="center" vertical="center" wrapText="1"/>
    </xf>
    <xf numFmtId="165" fontId="8" fillId="8" borderId="4" xfId="0" applyNumberFormat="1" applyFont="1" applyFill="1" applyBorder="1" applyAlignment="1">
      <alignment vertical="center" wrapText="1"/>
    </xf>
    <xf numFmtId="0" fontId="8" fillId="8" borderId="2" xfId="0" applyFont="1" applyFill="1" applyBorder="1" applyAlignment="1">
      <alignment vertical="center" wrapText="1"/>
    </xf>
    <xf numFmtId="0" fontId="8" fillId="8" borderId="3" xfId="0" applyFont="1" applyFill="1" applyBorder="1" applyAlignment="1">
      <alignment vertical="center" wrapText="1"/>
    </xf>
    <xf numFmtId="0" fontId="5" fillId="0" borderId="0" xfId="0" applyFont="1" applyFill="1" applyAlignment="1">
      <alignment wrapText="1"/>
    </xf>
    <xf numFmtId="49" fontId="0" fillId="0" borderId="1" xfId="0" applyNumberFormat="1" applyBorder="1" applyAlignment="1">
      <alignment horizontal="left" vertical="center" wrapText="1"/>
    </xf>
    <xf numFmtId="0" fontId="7" fillId="0" borderId="1" xfId="0" applyFont="1" applyBorder="1" applyAlignment="1">
      <alignment vertical="center" wrapText="1"/>
    </xf>
    <xf numFmtId="0" fontId="3" fillId="0" borderId="1" xfId="0" applyFont="1" applyFill="1" applyBorder="1" applyAlignment="1">
      <alignment vertical="center" wrapText="1"/>
    </xf>
    <xf numFmtId="0" fontId="7" fillId="0" borderId="1" xfId="0" applyFont="1" applyBorder="1" applyAlignment="1">
      <alignment horizontal="center" vertical="center" wrapText="1"/>
    </xf>
    <xf numFmtId="0" fontId="2" fillId="0" borderId="0" xfId="2"/>
    <xf numFmtId="165" fontId="8" fillId="8" borderId="1" xfId="0" applyNumberFormat="1" applyFont="1" applyFill="1" applyBorder="1" applyAlignment="1">
      <alignment vertical="center" wrapText="1"/>
    </xf>
    <xf numFmtId="0" fontId="8" fillId="8" borderId="1" xfId="0" applyFont="1" applyFill="1" applyBorder="1" applyAlignment="1">
      <alignment vertical="center" wrapText="1"/>
    </xf>
    <xf numFmtId="0" fontId="7" fillId="0" borderId="4" xfId="0" applyFont="1" applyFill="1" applyBorder="1" applyAlignment="1">
      <alignment vertical="center" wrapText="1"/>
    </xf>
    <xf numFmtId="0" fontId="6" fillId="8" borderId="1" xfId="0" applyFont="1" applyFill="1" applyBorder="1" applyAlignment="1">
      <alignment vertical="center" wrapText="1"/>
    </xf>
    <xf numFmtId="0" fontId="6" fillId="0" borderId="1" xfId="0" applyFont="1" applyBorder="1" applyAlignment="1">
      <alignment vertical="center" wrapText="1"/>
    </xf>
    <xf numFmtId="165" fontId="8" fillId="8" borderId="7" xfId="0" applyNumberFormat="1" applyFont="1" applyFill="1" applyBorder="1" applyAlignment="1">
      <alignment vertical="center" wrapText="1"/>
    </xf>
    <xf numFmtId="0" fontId="6" fillId="0" borderId="0" xfId="0" applyFont="1" applyBorder="1" applyAlignment="1">
      <alignment horizontal="center" vertical="center" wrapText="1"/>
    </xf>
    <xf numFmtId="0" fontId="6" fillId="0" borderId="1" xfId="0" applyFont="1" applyFill="1" applyBorder="1" applyAlignment="1">
      <alignment horizontal="center" vertical="center" wrapText="1"/>
    </xf>
    <xf numFmtId="165" fontId="3" fillId="0" borderId="16" xfId="1"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7" fillId="0" borderId="1" xfId="0" applyFont="1" applyBorder="1" applyAlignment="1">
      <alignment vertical="center" wrapText="1"/>
    </xf>
    <xf numFmtId="0" fontId="3" fillId="0" borderId="1" xfId="0" applyFont="1" applyFill="1" applyBorder="1" applyAlignment="1">
      <alignment vertical="center" wrapText="1"/>
    </xf>
    <xf numFmtId="0" fontId="6" fillId="0" borderId="17" xfId="0" applyFont="1" applyBorder="1" applyAlignment="1">
      <alignment horizontal="center" vertical="center" wrapText="1"/>
    </xf>
    <xf numFmtId="0" fontId="6" fillId="0" borderId="18" xfId="0" applyFont="1" applyBorder="1" applyAlignment="1">
      <alignment horizontal="left" vertical="center" wrapText="1"/>
    </xf>
    <xf numFmtId="0" fontId="14" fillId="0" borderId="0" xfId="0" applyFont="1" applyAlignment="1">
      <alignment horizontal="center" vertical="center" wrapText="1"/>
    </xf>
    <xf numFmtId="0" fontId="0" fillId="0" borderId="1" xfId="0" applyBorder="1" applyAlignment="1">
      <alignment horizontal="center" vertical="center"/>
    </xf>
    <xf numFmtId="49" fontId="0" fillId="12" borderId="13" xfId="0" applyNumberFormat="1" applyFill="1" applyBorder="1" applyAlignment="1">
      <alignment horizontal="center" vertical="center" wrapText="1"/>
    </xf>
    <xf numFmtId="0" fontId="0" fillId="0" borderId="0" xfId="0" applyAlignment="1">
      <alignment wrapText="1"/>
    </xf>
    <xf numFmtId="0" fontId="0" fillId="0" borderId="1" xfId="0" applyBorder="1" applyAlignment="1">
      <alignment wrapText="1"/>
    </xf>
    <xf numFmtId="165" fontId="8" fillId="0" borderId="17" xfId="1" applyNumberFormat="1" applyFont="1" applyFill="1" applyBorder="1" applyAlignment="1">
      <alignment horizontal="center" vertical="center" wrapText="1"/>
    </xf>
    <xf numFmtId="165" fontId="3" fillId="0" borderId="16" xfId="1" applyNumberFormat="1" applyFont="1" applyFill="1" applyBorder="1" applyAlignment="1">
      <alignment horizontal="left" vertical="center" wrapText="1"/>
    </xf>
    <xf numFmtId="165" fontId="8" fillId="0" borderId="18" xfId="1" applyNumberFormat="1" applyFont="1" applyFill="1" applyBorder="1" applyAlignment="1">
      <alignment horizontal="center" vertical="center" wrapText="1"/>
    </xf>
    <xf numFmtId="0" fontId="6" fillId="0" borderId="0" xfId="0" applyFont="1" applyBorder="1" applyAlignment="1">
      <alignment vertical="center" wrapText="1"/>
    </xf>
    <xf numFmtId="0" fontId="7" fillId="0" borderId="1" xfId="0" applyFont="1" applyBorder="1" applyAlignment="1">
      <alignment horizontal="center" vertical="center" wrapText="1"/>
    </xf>
    <xf numFmtId="0" fontId="3" fillId="0" borderId="1" xfId="0" applyFont="1" applyFill="1" applyBorder="1" applyAlignment="1">
      <alignment vertical="center" wrapText="1"/>
    </xf>
    <xf numFmtId="0" fontId="1" fillId="13" borderId="4" xfId="5" applyBorder="1" applyAlignment="1">
      <alignment horizontal="center" vertical="center" wrapText="1"/>
    </xf>
    <xf numFmtId="0" fontId="1" fillId="15" borderId="12" xfId="7" applyBorder="1" applyAlignment="1">
      <alignment horizontal="center" vertical="center" wrapText="1"/>
    </xf>
    <xf numFmtId="0" fontId="1" fillId="15" borderId="17" xfId="7" applyBorder="1" applyAlignment="1">
      <alignment horizontal="center" vertical="center" wrapText="1"/>
    </xf>
    <xf numFmtId="9" fontId="1" fillId="15" borderId="17" xfId="7" applyNumberFormat="1" applyBorder="1" applyAlignment="1">
      <alignment horizontal="center" vertical="center" wrapText="1"/>
    </xf>
    <xf numFmtId="0" fontId="1" fillId="15" borderId="18" xfId="7" applyBorder="1" applyAlignment="1">
      <alignment horizontal="center" vertical="center" wrapText="1"/>
    </xf>
    <xf numFmtId="0" fontId="1" fillId="9" borderId="2" xfId="3" applyBorder="1" applyAlignment="1">
      <alignment vertical="center" wrapText="1"/>
    </xf>
    <xf numFmtId="0" fontId="1" fillId="9" borderId="3" xfId="3" applyBorder="1" applyAlignment="1">
      <alignment vertical="center" wrapText="1"/>
    </xf>
    <xf numFmtId="0" fontId="1" fillId="9" borderId="1" xfId="3" applyBorder="1" applyAlignment="1">
      <alignment vertical="center" wrapText="1"/>
    </xf>
    <xf numFmtId="165" fontId="1" fillId="9" borderId="1" xfId="3" applyNumberFormat="1" applyBorder="1" applyAlignment="1">
      <alignment horizontal="center" vertical="center" wrapText="1"/>
    </xf>
    <xf numFmtId="165" fontId="5" fillId="0" borderId="17" xfId="1" applyNumberFormat="1" applyFont="1" applyFill="1" applyBorder="1" applyAlignment="1">
      <alignment horizontal="center" vertical="center" wrapText="1"/>
    </xf>
    <xf numFmtId="0" fontId="3" fillId="0" borderId="16"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3" fillId="0" borderId="0" xfId="0" applyFont="1" applyAlignment="1">
      <alignment vertical="center"/>
    </xf>
    <xf numFmtId="0" fontId="0" fillId="0" borderId="0" xfId="0" applyAlignment="1">
      <alignment horizontal="center" vertical="top" wrapText="1"/>
    </xf>
    <xf numFmtId="3" fontId="7"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3" fillId="0" borderId="1" xfId="1" applyNumberFormat="1" applyFont="1" applyFill="1" applyBorder="1" applyAlignment="1">
      <alignment horizontal="center" vertical="center" wrapText="1"/>
    </xf>
    <xf numFmtId="3" fontId="7" fillId="0" borderId="4" xfId="0" applyNumberFormat="1" applyFont="1" applyFill="1" applyBorder="1" applyAlignment="1">
      <alignment horizontal="center" vertical="center" wrapText="1"/>
    </xf>
    <xf numFmtId="49" fontId="3" fillId="0" borderId="1" xfId="1" applyNumberFormat="1" applyFont="1" applyFill="1" applyBorder="1" applyAlignment="1">
      <alignment horizontal="left" vertical="center" wrapText="1"/>
    </xf>
    <xf numFmtId="0" fontId="0" fillId="0" borderId="1" xfId="0" applyBorder="1" applyAlignment="1">
      <alignment horizontal="center" vertical="center" wrapText="1"/>
    </xf>
    <xf numFmtId="165" fontId="3" fillId="12" borderId="16" xfId="1" applyNumberFormat="1" applyFont="1" applyFill="1" applyBorder="1" applyAlignment="1">
      <alignment horizontal="left" vertical="center" wrapText="1"/>
    </xf>
    <xf numFmtId="9" fontId="1" fillId="15" borderId="18" xfId="7" applyNumberFormat="1" applyBorder="1" applyAlignment="1">
      <alignment horizontal="center" vertical="center" wrapText="1"/>
    </xf>
    <xf numFmtId="165" fontId="3" fillId="12" borderId="1" xfId="1" applyNumberFormat="1" applyFont="1" applyFill="1" applyBorder="1" applyAlignment="1">
      <alignment horizontal="center" vertical="center" wrapText="1"/>
    </xf>
    <xf numFmtId="0" fontId="6" fillId="8" borderId="1" xfId="0" applyFont="1" applyFill="1" applyBorder="1" applyAlignment="1">
      <alignment vertical="center"/>
    </xf>
    <xf numFmtId="3" fontId="8" fillId="8" borderId="1" xfId="0" applyNumberFormat="1" applyFont="1" applyFill="1" applyBorder="1" applyAlignment="1">
      <alignment vertical="center"/>
    </xf>
    <xf numFmtId="0" fontId="8" fillId="8" borderId="1" xfId="0" applyFont="1" applyFill="1" applyBorder="1" applyAlignment="1">
      <alignment vertical="center"/>
    </xf>
    <xf numFmtId="49" fontId="3" fillId="12" borderId="1" xfId="1" applyNumberFormat="1" applyFont="1" applyFill="1" applyBorder="1" applyAlignment="1">
      <alignment horizontal="center" vertical="center" wrapText="1"/>
    </xf>
    <xf numFmtId="0" fontId="3" fillId="0" borderId="13" xfId="0" applyFont="1" applyFill="1" applyBorder="1" applyAlignment="1">
      <alignment horizontal="left" vertical="center" wrapText="1"/>
    </xf>
    <xf numFmtId="0" fontId="3" fillId="12" borderId="4" xfId="0" applyFont="1" applyFill="1" applyBorder="1" applyAlignment="1">
      <alignment horizontal="center" vertical="center" wrapText="1"/>
    </xf>
    <xf numFmtId="0" fontId="3" fillId="12" borderId="1" xfId="0" applyFont="1" applyFill="1" applyBorder="1" applyAlignment="1">
      <alignment horizontal="center" vertical="top" wrapText="1"/>
    </xf>
    <xf numFmtId="3" fontId="3" fillId="12" borderId="1" xfId="0" applyNumberFormat="1" applyFont="1" applyFill="1" applyBorder="1" applyAlignment="1">
      <alignment horizontal="left" vertical="center" wrapText="1"/>
    </xf>
    <xf numFmtId="0" fontId="3" fillId="12" borderId="1" xfId="0" applyFont="1" applyFill="1" applyBorder="1" applyAlignment="1">
      <alignment horizontal="center" vertical="center" wrapText="1"/>
    </xf>
    <xf numFmtId="0" fontId="1" fillId="15" borderId="20" xfId="7" applyBorder="1" applyAlignment="1">
      <alignment horizontal="center" vertical="center" wrapText="1"/>
    </xf>
    <xf numFmtId="0" fontId="7" fillId="0" borderId="1" xfId="0" applyFont="1" applyBorder="1" applyAlignment="1">
      <alignment horizontal="center" vertical="center" wrapText="1"/>
    </xf>
    <xf numFmtId="0" fontId="3" fillId="0" borderId="1" xfId="0" applyFont="1" applyFill="1" applyBorder="1" applyAlignment="1">
      <alignment vertical="center" wrapText="1"/>
    </xf>
    <xf numFmtId="0" fontId="0" fillId="15" borderId="18" xfId="7" applyFont="1" applyBorder="1" applyAlignment="1">
      <alignment horizontal="center" vertical="center" wrapText="1"/>
    </xf>
    <xf numFmtId="9" fontId="6" fillId="3" borderId="17" xfId="0" applyNumberFormat="1" applyFont="1" applyFill="1" applyBorder="1" applyAlignment="1">
      <alignment horizontal="center" vertical="center" wrapText="1"/>
    </xf>
    <xf numFmtId="0" fontId="3" fillId="0" borderId="1" xfId="0" applyFont="1" applyFill="1" applyBorder="1" applyAlignment="1">
      <alignment vertical="center" wrapText="1"/>
    </xf>
    <xf numFmtId="0" fontId="0" fillId="15" borderId="17" xfId="7" applyFont="1" applyBorder="1" applyAlignment="1">
      <alignment horizontal="center" vertical="center" wrapText="1"/>
    </xf>
    <xf numFmtId="0" fontId="0" fillId="15" borderId="21" xfId="7" applyFont="1" applyBorder="1" applyAlignment="1">
      <alignment horizontal="center" vertical="center" wrapText="1"/>
    </xf>
    <xf numFmtId="0" fontId="1" fillId="15" borderId="12" xfId="7" applyBorder="1" applyAlignment="1">
      <alignment horizontal="center" vertical="center" wrapText="1"/>
    </xf>
    <xf numFmtId="165" fontId="8" fillId="0" borderId="18" xfId="1" applyNumberFormat="1" applyFont="1" applyFill="1" applyBorder="1" applyAlignment="1">
      <alignment horizontal="center" vertical="center" wrapText="1"/>
    </xf>
    <xf numFmtId="0" fontId="1" fillId="15" borderId="1" xfId="7" applyBorder="1" applyAlignment="1">
      <alignment horizontal="center" vertical="center" wrapText="1"/>
    </xf>
    <xf numFmtId="165" fontId="3" fillId="0" borderId="1" xfId="1" applyNumberFormat="1" applyFont="1" applyFill="1" applyBorder="1" applyAlignment="1">
      <alignment horizontal="left" vertical="center" wrapText="1"/>
    </xf>
    <xf numFmtId="0" fontId="3" fillId="0" borderId="1" xfId="0" applyFont="1" applyFill="1" applyBorder="1" applyAlignment="1">
      <alignment vertical="center" wrapText="1"/>
    </xf>
    <xf numFmtId="165" fontId="5" fillId="8" borderId="1" xfId="1" applyNumberFormat="1" applyFont="1" applyFill="1" applyBorder="1" applyAlignment="1">
      <alignment horizontal="center" vertical="center" wrapText="1"/>
    </xf>
    <xf numFmtId="0" fontId="1" fillId="13" borderId="4" xfId="5" applyBorder="1" applyAlignment="1">
      <alignment horizontal="center" vertical="center" wrapText="1"/>
    </xf>
    <xf numFmtId="0" fontId="3" fillId="11" borderId="0" xfId="0" applyFont="1" applyFill="1" applyAlignment="1">
      <alignment horizontal="left" vertical="center" wrapText="1"/>
    </xf>
    <xf numFmtId="9" fontId="1" fillId="15" borderId="1" xfId="7" applyNumberFormat="1" applyBorder="1" applyAlignment="1">
      <alignment horizontal="center" vertical="center" wrapText="1"/>
    </xf>
    <xf numFmtId="9" fontId="0" fillId="15" borderId="17" xfId="7" applyNumberFormat="1" applyFont="1" applyBorder="1" applyAlignment="1">
      <alignment horizontal="center" vertical="center" wrapText="1"/>
    </xf>
    <xf numFmtId="0" fontId="6" fillId="0" borderId="17" xfId="0" applyFont="1" applyFill="1" applyBorder="1" applyAlignment="1">
      <alignment horizontal="center" vertical="center" wrapText="1"/>
    </xf>
    <xf numFmtId="165" fontId="8" fillId="0" borderId="3" xfId="0" applyNumberFormat="1" applyFont="1" applyFill="1" applyBorder="1" applyAlignment="1">
      <alignment vertical="center" wrapText="1"/>
    </xf>
    <xf numFmtId="0" fontId="3" fillId="0" borderId="1" xfId="0" applyFont="1" applyFill="1" applyBorder="1" applyAlignment="1">
      <alignment horizontal="left" vertical="center" wrapText="1"/>
    </xf>
    <xf numFmtId="0" fontId="6" fillId="0" borderId="1" xfId="1" applyNumberFormat="1" applyFont="1" applyFill="1" applyBorder="1" applyAlignment="1">
      <alignment horizontal="center" vertical="center" wrapText="1"/>
    </xf>
    <xf numFmtId="0" fontId="3" fillId="12" borderId="16" xfId="1" applyNumberFormat="1" applyFont="1" applyFill="1" applyBorder="1" applyAlignment="1">
      <alignment horizontal="left" vertical="center" wrapText="1"/>
    </xf>
    <xf numFmtId="0" fontId="3" fillId="0" borderId="1" xfId="1" applyNumberFormat="1" applyFont="1" applyFill="1" applyBorder="1" applyAlignment="1">
      <alignment horizontal="center" vertical="center" wrapText="1"/>
    </xf>
    <xf numFmtId="0" fontId="7" fillId="0" borderId="1" xfId="0" applyNumberFormat="1" applyFont="1" applyFill="1" applyBorder="1" applyAlignment="1">
      <alignment vertical="center" wrapText="1"/>
    </xf>
    <xf numFmtId="0" fontId="7" fillId="0" borderId="1" xfId="0" applyNumberFormat="1" applyFont="1" applyFill="1" applyBorder="1" applyAlignment="1">
      <alignment horizontal="center" vertical="center" wrapText="1"/>
    </xf>
    <xf numFmtId="0" fontId="0" fillId="0" borderId="0" xfId="0" applyNumberFormat="1" applyFill="1"/>
    <xf numFmtId="0" fontId="7" fillId="0" borderId="4"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165" fontId="3" fillId="16" borderId="1" xfId="1" applyNumberFormat="1" applyFont="1" applyFill="1" applyBorder="1" applyAlignment="1">
      <alignment horizontal="center" vertical="center" wrapText="1"/>
    </xf>
    <xf numFmtId="0" fontId="1" fillId="17" borderId="17" xfId="7" applyFill="1" applyBorder="1" applyAlignment="1">
      <alignment horizontal="center" vertical="center" wrapText="1"/>
    </xf>
    <xf numFmtId="0" fontId="3" fillId="11" borderId="1" xfId="0" applyFont="1" applyFill="1" applyBorder="1" applyAlignment="1">
      <alignment horizontal="center" vertical="center" wrapText="1"/>
    </xf>
    <xf numFmtId="0" fontId="3" fillId="11" borderId="1" xfId="0" applyFont="1" applyFill="1" applyBorder="1" applyAlignment="1">
      <alignment vertical="center" wrapText="1"/>
    </xf>
    <xf numFmtId="0" fontId="0" fillId="11" borderId="1" xfId="0" applyFill="1" applyBorder="1" applyAlignment="1">
      <alignment horizontal="center" vertical="center" wrapText="1"/>
    </xf>
    <xf numFmtId="0" fontId="3" fillId="11" borderId="2" xfId="0" applyFont="1" applyFill="1" applyBorder="1" applyAlignment="1">
      <alignment horizontal="center" vertical="center" wrapText="1"/>
    </xf>
    <xf numFmtId="0" fontId="3" fillId="11" borderId="3" xfId="0" applyFont="1" applyFill="1" applyBorder="1" applyAlignment="1">
      <alignment horizontal="center" vertical="center" wrapText="1"/>
    </xf>
    <xf numFmtId="0" fontId="3" fillId="11" borderId="16" xfId="0" applyFont="1" applyFill="1" applyBorder="1" applyAlignment="1">
      <alignment horizontal="left" vertical="center" wrapText="1"/>
    </xf>
    <xf numFmtId="0" fontId="3" fillId="11" borderId="1" xfId="0" applyFont="1" applyFill="1" applyBorder="1" applyAlignment="1">
      <alignment horizontal="left" vertical="center" wrapText="1"/>
    </xf>
    <xf numFmtId="0" fontId="11" fillId="11" borderId="1" xfId="0" applyFont="1" applyFill="1" applyBorder="1" applyAlignment="1">
      <alignment horizontal="left" vertical="center" wrapText="1"/>
    </xf>
    <xf numFmtId="0" fontId="3" fillId="11" borderId="13" xfId="0" applyFont="1" applyFill="1" applyBorder="1" applyAlignment="1">
      <alignment horizontal="left" vertical="center" wrapText="1"/>
    </xf>
    <xf numFmtId="0" fontId="3" fillId="11" borderId="1" xfId="0" applyFont="1" applyFill="1" applyBorder="1" applyAlignment="1">
      <alignment horizontal="left" vertical="center" wrapText="1"/>
    </xf>
    <xf numFmtId="165" fontId="6" fillId="11" borderId="1" xfId="1" applyNumberFormat="1" applyFont="1" applyFill="1" applyBorder="1" applyAlignment="1">
      <alignment horizontal="center" vertical="center" wrapText="1"/>
    </xf>
    <xf numFmtId="165" fontId="3" fillId="11" borderId="1" xfId="1" applyNumberFormat="1" applyFont="1" applyFill="1" applyBorder="1" applyAlignment="1">
      <alignment horizontal="left" vertical="center" wrapText="1"/>
    </xf>
    <xf numFmtId="165" fontId="3" fillId="11" borderId="1" xfId="1" applyNumberFormat="1" applyFont="1" applyFill="1" applyBorder="1" applyAlignment="1">
      <alignment horizontal="center" vertical="center" wrapText="1"/>
    </xf>
    <xf numFmtId="165" fontId="3" fillId="11" borderId="4" xfId="1" applyNumberFormat="1" applyFont="1" applyFill="1" applyBorder="1" applyAlignment="1">
      <alignment horizontal="left" vertical="center" wrapText="1"/>
    </xf>
    <xf numFmtId="3" fontId="6" fillId="11" borderId="13" xfId="0" applyNumberFormat="1" applyFont="1" applyFill="1" applyBorder="1" applyAlignment="1">
      <alignment horizontal="center" vertical="center" wrapText="1"/>
    </xf>
    <xf numFmtId="165" fontId="3" fillId="11" borderId="13" xfId="1" applyNumberFormat="1" applyFont="1" applyFill="1" applyBorder="1" applyAlignment="1">
      <alignment horizontal="center" vertical="center" wrapText="1"/>
    </xf>
    <xf numFmtId="165" fontId="3" fillId="11" borderId="13" xfId="1" applyNumberFormat="1" applyFont="1" applyFill="1" applyBorder="1" applyAlignment="1">
      <alignment horizontal="left" vertical="center"/>
    </xf>
    <xf numFmtId="165" fontId="6" fillId="11" borderId="1" xfId="1" applyNumberFormat="1" applyFont="1" applyFill="1" applyBorder="1" applyAlignment="1">
      <alignment horizontal="center" vertical="center"/>
    </xf>
    <xf numFmtId="165" fontId="3" fillId="11" borderId="1" xfId="1" applyNumberFormat="1" applyFont="1" applyFill="1" applyBorder="1" applyAlignment="1">
      <alignment horizontal="left" vertical="center"/>
    </xf>
    <xf numFmtId="3" fontId="3" fillId="11" borderId="1" xfId="0" applyNumberFormat="1" applyFont="1" applyFill="1" applyBorder="1" applyAlignment="1">
      <alignment horizontal="center" vertical="center" wrapText="1"/>
    </xf>
    <xf numFmtId="165" fontId="3" fillId="11" borderId="2" xfId="1" applyNumberFormat="1" applyFont="1" applyFill="1" applyBorder="1" applyAlignment="1">
      <alignment horizontal="right" vertical="center" wrapText="1"/>
    </xf>
    <xf numFmtId="3" fontId="3" fillId="11" borderId="1" xfId="0" applyNumberFormat="1" applyFont="1" applyFill="1" applyBorder="1" applyAlignment="1">
      <alignment horizontal="left" vertical="center" wrapText="1"/>
    </xf>
    <xf numFmtId="165" fontId="3" fillId="11" borderId="1" xfId="1" applyNumberFormat="1" applyFont="1" applyFill="1" applyBorder="1" applyAlignment="1">
      <alignment horizontal="right" vertical="center" wrapText="1"/>
    </xf>
    <xf numFmtId="165" fontId="3" fillId="11" borderId="13" xfId="1" applyNumberFormat="1" applyFont="1" applyFill="1" applyBorder="1" applyAlignment="1">
      <alignment horizontal="right" vertical="center" wrapText="1"/>
    </xf>
    <xf numFmtId="165" fontId="3" fillId="11" borderId="1" xfId="0" applyNumberFormat="1" applyFont="1" applyFill="1" applyBorder="1" applyAlignment="1">
      <alignment horizontal="left" vertical="center" wrapText="1"/>
    </xf>
    <xf numFmtId="164" fontId="3" fillId="11" borderId="1" xfId="1" applyNumberFormat="1" applyFont="1" applyFill="1" applyBorder="1" applyAlignment="1">
      <alignment horizontal="left" vertical="center" wrapText="1"/>
    </xf>
    <xf numFmtId="0" fontId="3" fillId="11" borderId="1" xfId="2" applyFont="1" applyFill="1" applyBorder="1" applyAlignment="1">
      <alignment horizontal="center" vertical="center" wrapText="1"/>
    </xf>
    <xf numFmtId="0" fontId="3" fillId="11" borderId="4" xfId="0" applyFont="1" applyFill="1" applyBorder="1" applyAlignment="1">
      <alignment horizontal="left" vertical="center" wrapText="1"/>
    </xf>
    <xf numFmtId="165" fontId="3" fillId="11" borderId="12" xfId="1" applyNumberFormat="1" applyFont="1" applyFill="1" applyBorder="1" applyAlignment="1">
      <alignment horizontal="center" vertical="center" wrapText="1"/>
    </xf>
    <xf numFmtId="0" fontId="3" fillId="11" borderId="0" xfId="0" applyFont="1" applyFill="1" applyAlignment="1">
      <alignment wrapText="1"/>
    </xf>
    <xf numFmtId="165" fontId="3" fillId="11" borderId="28" xfId="1" applyNumberFormat="1" applyFont="1" applyFill="1" applyBorder="1" applyAlignment="1">
      <alignment horizontal="center" vertical="center" wrapText="1"/>
    </xf>
    <xf numFmtId="165" fontId="3" fillId="11" borderId="29" xfId="1" applyNumberFormat="1" applyFont="1" applyFill="1" applyBorder="1" applyAlignment="1">
      <alignment horizontal="center" vertical="center" wrapText="1"/>
    </xf>
    <xf numFmtId="165" fontId="3" fillId="11" borderId="1" xfId="1" applyNumberFormat="1" applyFont="1" applyFill="1" applyBorder="1" applyAlignment="1">
      <alignment horizontal="right" vertical="center"/>
    </xf>
    <xf numFmtId="0" fontId="3" fillId="11" borderId="2" xfId="0" applyFont="1" applyFill="1" applyBorder="1" applyAlignment="1">
      <alignment horizontal="left" vertical="center" wrapText="1"/>
    </xf>
    <xf numFmtId="165" fontId="3" fillId="11" borderId="4" xfId="1" applyNumberFormat="1" applyFont="1" applyFill="1" applyBorder="1" applyAlignment="1">
      <alignment horizontal="left" vertical="center"/>
    </xf>
    <xf numFmtId="0" fontId="7" fillId="11" borderId="1" xfId="0" applyFont="1" applyFill="1" applyBorder="1" applyAlignment="1">
      <alignment horizontal="left" vertical="center" wrapText="1"/>
    </xf>
    <xf numFmtId="0" fontId="7" fillId="11" borderId="16" xfId="0" applyFont="1" applyFill="1" applyBorder="1" applyAlignment="1">
      <alignment horizontal="left" vertical="center" wrapText="1"/>
    </xf>
    <xf numFmtId="165" fontId="7" fillId="11" borderId="1" xfId="1" applyNumberFormat="1" applyFont="1" applyFill="1" applyBorder="1" applyAlignment="1">
      <alignment horizontal="left" vertical="center" wrapText="1"/>
    </xf>
    <xf numFmtId="165" fontId="6" fillId="11" borderId="1" xfId="1" applyNumberFormat="1" applyFont="1" applyFill="1" applyBorder="1" applyAlignment="1">
      <alignment horizontal="left" vertical="center" wrapText="1"/>
    </xf>
    <xf numFmtId="0" fontId="6" fillId="11" borderId="0" xfId="0" applyFont="1" applyFill="1" applyAlignment="1">
      <alignment horizontal="left" vertical="center" wrapText="1"/>
    </xf>
    <xf numFmtId="0" fontId="7" fillId="11" borderId="13" xfId="0" applyFont="1" applyFill="1" applyBorder="1" applyAlignment="1">
      <alignment horizontal="left" vertical="center" wrapText="1"/>
    </xf>
    <xf numFmtId="165" fontId="7" fillId="11" borderId="13" xfId="1" applyNumberFormat="1" applyFont="1" applyFill="1" applyBorder="1" applyAlignment="1">
      <alignment horizontal="left" vertical="center" wrapText="1"/>
    </xf>
    <xf numFmtId="165" fontId="6" fillId="11" borderId="13" xfId="1" applyNumberFormat="1" applyFont="1" applyFill="1" applyBorder="1" applyAlignment="1">
      <alignment horizontal="left" vertical="center" wrapText="1"/>
    </xf>
    <xf numFmtId="0" fontId="6" fillId="11" borderId="1" xfId="0" applyFont="1" applyFill="1" applyBorder="1" applyAlignment="1">
      <alignment horizontal="left" vertical="center" wrapText="1"/>
    </xf>
    <xf numFmtId="0" fontId="6" fillId="11" borderId="16" xfId="0" applyFont="1" applyFill="1" applyBorder="1" applyAlignment="1">
      <alignment horizontal="left" vertical="center" wrapText="1"/>
    </xf>
    <xf numFmtId="0" fontId="6" fillId="11" borderId="16" xfId="0" applyFont="1" applyFill="1" applyBorder="1" applyAlignment="1">
      <alignment horizontal="left" vertical="center" wrapText="1"/>
    </xf>
    <xf numFmtId="165" fontId="6" fillId="11" borderId="16" xfId="1" applyNumberFormat="1" applyFont="1" applyFill="1" applyBorder="1" applyAlignment="1">
      <alignment horizontal="left" vertical="center"/>
    </xf>
    <xf numFmtId="165" fontId="6" fillId="11" borderId="16" xfId="1" applyNumberFormat="1" applyFont="1" applyFill="1" applyBorder="1" applyAlignment="1">
      <alignment horizontal="left" vertical="center" wrapText="1"/>
    </xf>
    <xf numFmtId="0" fontId="0" fillId="11" borderId="1" xfId="0" applyFont="1" applyFill="1" applyBorder="1" applyAlignment="1">
      <alignment horizontal="left" vertical="center" wrapText="1"/>
    </xf>
    <xf numFmtId="0" fontId="3" fillId="11" borderId="2" xfId="0" applyFont="1" applyFill="1" applyBorder="1" applyAlignment="1">
      <alignment vertical="center" wrapText="1"/>
    </xf>
    <xf numFmtId="0" fontId="3" fillId="11" borderId="3" xfId="0" applyFont="1" applyFill="1" applyBorder="1" applyAlignment="1">
      <alignment horizontal="left" vertical="center" wrapText="1"/>
    </xf>
    <xf numFmtId="165" fontId="3" fillId="11" borderId="3" xfId="1" applyNumberFormat="1" applyFont="1" applyFill="1" applyBorder="1" applyAlignment="1">
      <alignment horizontal="center" vertical="center" wrapText="1"/>
    </xf>
    <xf numFmtId="165" fontId="3" fillId="11" borderId="7" xfId="1" applyNumberFormat="1" applyFont="1" applyFill="1" applyBorder="1" applyAlignment="1">
      <alignment horizontal="center" vertical="center" wrapText="1"/>
    </xf>
    <xf numFmtId="0" fontId="1" fillId="15" borderId="12" xfId="7" applyBorder="1" applyAlignment="1">
      <alignment horizontal="center" vertical="center" wrapText="1"/>
    </xf>
    <xf numFmtId="0" fontId="1" fillId="15" borderId="15" xfId="7" applyBorder="1" applyAlignment="1">
      <alignment horizontal="center" vertical="center" wrapText="1"/>
    </xf>
    <xf numFmtId="0" fontId="1" fillId="15" borderId="14" xfId="7" applyBorder="1" applyAlignment="1">
      <alignment horizontal="center" vertical="center" wrapText="1"/>
    </xf>
    <xf numFmtId="0" fontId="1" fillId="15" borderId="20" xfId="7" applyBorder="1" applyAlignment="1">
      <alignment horizontal="center" vertical="center" wrapText="1"/>
    </xf>
    <xf numFmtId="0" fontId="1" fillId="15" borderId="25" xfId="7" applyBorder="1" applyAlignment="1">
      <alignment horizontal="center" vertical="center" wrapText="1"/>
    </xf>
    <xf numFmtId="165" fontId="8" fillId="0" borderId="18" xfId="1" applyNumberFormat="1" applyFont="1" applyFill="1" applyBorder="1" applyAlignment="1">
      <alignment horizontal="center" vertical="center" wrapText="1"/>
    </xf>
    <xf numFmtId="0" fontId="0" fillId="15" borderId="19" xfId="7" applyFont="1" applyBorder="1" applyAlignment="1">
      <alignment horizontal="center" vertical="center" wrapText="1"/>
    </xf>
    <xf numFmtId="0" fontId="1" fillId="15" borderId="1" xfId="7" applyBorder="1" applyAlignment="1">
      <alignment vertical="center" wrapText="1"/>
    </xf>
    <xf numFmtId="0" fontId="7" fillId="16" borderId="1" xfId="0" applyFont="1" applyFill="1" applyBorder="1" applyAlignment="1">
      <alignment horizontal="center" vertical="center" wrapText="1"/>
    </xf>
    <xf numFmtId="0" fontId="7" fillId="12" borderId="1" xfId="8" applyFont="1" applyFill="1" applyBorder="1" applyAlignment="1">
      <alignment horizontal="left" vertical="center" wrapText="1"/>
    </xf>
    <xf numFmtId="3" fontId="7" fillId="12" borderId="1" xfId="1" applyNumberFormat="1" applyFont="1" applyFill="1" applyBorder="1" applyAlignment="1">
      <alignment horizontal="center" vertical="center" wrapText="1"/>
    </xf>
    <xf numFmtId="0" fontId="11" fillId="0" borderId="3" xfId="0" applyFont="1" applyFill="1" applyBorder="1" applyAlignment="1">
      <alignment horizontal="left" vertical="center" wrapText="1"/>
    </xf>
    <xf numFmtId="164" fontId="7" fillId="0" borderId="1" xfId="1" applyNumberFormat="1" applyFont="1" applyBorder="1" applyAlignment="1">
      <alignment horizontal="right" vertical="center"/>
    </xf>
    <xf numFmtId="165" fontId="3" fillId="11" borderId="1" xfId="1" applyNumberFormat="1" applyFont="1" applyFill="1" applyBorder="1" applyAlignment="1">
      <alignment horizontal="center" vertical="center" wrapText="1"/>
    </xf>
    <xf numFmtId="0" fontId="3" fillId="11" borderId="1" xfId="0" applyFont="1" applyFill="1" applyBorder="1" applyAlignment="1">
      <alignment horizontal="left" vertical="center" wrapText="1"/>
    </xf>
    <xf numFmtId="165" fontId="3" fillId="11" borderId="2" xfId="1" applyNumberFormat="1" applyFont="1" applyFill="1" applyBorder="1" applyAlignment="1">
      <alignment horizontal="center" vertical="center" wrapText="1"/>
    </xf>
    <xf numFmtId="165" fontId="3" fillId="11" borderId="4" xfId="1" applyNumberFormat="1" applyFont="1" applyFill="1" applyBorder="1" applyAlignment="1">
      <alignment horizontal="center" vertical="center" wrapText="1"/>
    </xf>
    <xf numFmtId="0" fontId="6" fillId="0" borderId="0" xfId="0" applyFont="1" applyAlignment="1">
      <alignment horizontal="center" vertical="center" wrapText="1"/>
    </xf>
    <xf numFmtId="165" fontId="3" fillId="0" borderId="0" xfId="0" applyNumberFormat="1" applyFont="1" applyFill="1" applyAlignment="1">
      <alignment wrapText="1"/>
    </xf>
    <xf numFmtId="0" fontId="6" fillId="0" borderId="0" xfId="0" applyFont="1" applyAlignment="1">
      <alignment wrapText="1"/>
    </xf>
    <xf numFmtId="0" fontId="6" fillId="0" borderId="17" xfId="0" applyFont="1" applyBorder="1" applyAlignment="1">
      <alignment horizontal="left" vertical="center" wrapText="1"/>
    </xf>
    <xf numFmtId="0" fontId="6" fillId="12" borderId="1" xfId="2" applyFont="1" applyFill="1" applyBorder="1" applyAlignment="1">
      <alignment horizontal="left" vertical="center" wrapText="1"/>
    </xf>
    <xf numFmtId="49" fontId="0" fillId="12" borderId="1" xfId="0" applyNumberFormat="1" applyFont="1" applyFill="1" applyBorder="1" applyAlignment="1">
      <alignment horizontal="center" vertical="center" wrapText="1"/>
    </xf>
    <xf numFmtId="49" fontId="0" fillId="0" borderId="1" xfId="0" applyNumberFormat="1" applyBorder="1" applyAlignment="1">
      <alignment horizontal="center" vertical="center" wrapText="1"/>
    </xf>
    <xf numFmtId="165" fontId="3" fillId="11" borderId="1" xfId="1" applyNumberFormat="1" applyFont="1" applyFill="1" applyBorder="1" applyAlignment="1">
      <alignment horizontal="center" vertical="center" wrapText="1"/>
    </xf>
    <xf numFmtId="0" fontId="3" fillId="11" borderId="1" xfId="0" applyFont="1" applyFill="1" applyBorder="1" applyAlignment="1">
      <alignment horizontal="left" vertical="center" wrapText="1"/>
    </xf>
    <xf numFmtId="0" fontId="3" fillId="11" borderId="4" xfId="0" applyFont="1" applyFill="1" applyBorder="1" applyAlignment="1">
      <alignment horizontal="left" vertical="center" wrapText="1"/>
    </xf>
    <xf numFmtId="0" fontId="3" fillId="11" borderId="1" xfId="0" applyFont="1" applyFill="1" applyBorder="1" applyAlignment="1">
      <alignment horizontal="center" vertical="center" wrapText="1"/>
    </xf>
    <xf numFmtId="165" fontId="5" fillId="0" borderId="18" xfId="1" applyNumberFormat="1" applyFont="1" applyFill="1" applyBorder="1" applyAlignment="1">
      <alignment horizontal="center" vertical="center" wrapText="1"/>
    </xf>
    <xf numFmtId="0" fontId="3" fillId="11" borderId="16" xfId="0" applyFont="1" applyFill="1" applyBorder="1" applyAlignment="1">
      <alignment vertical="center" wrapText="1"/>
    </xf>
    <xf numFmtId="165" fontId="3" fillId="11" borderId="5" xfId="1" applyNumberFormat="1" applyFont="1" applyFill="1" applyBorder="1" applyAlignment="1">
      <alignment horizontal="right" vertical="center" wrapText="1"/>
    </xf>
    <xf numFmtId="165" fontId="3" fillId="11" borderId="16" xfId="1" applyNumberFormat="1" applyFont="1" applyFill="1" applyBorder="1" applyAlignment="1">
      <alignment horizontal="left" vertical="center" wrapText="1"/>
    </xf>
    <xf numFmtId="0" fontId="4" fillId="11" borderId="1" xfId="0" applyFont="1" applyFill="1" applyBorder="1" applyAlignment="1">
      <alignment horizontal="center" vertical="center" wrapText="1"/>
    </xf>
    <xf numFmtId="0" fontId="3" fillId="11" borderId="1" xfId="0" applyFont="1" applyFill="1" applyBorder="1" applyAlignment="1">
      <alignment wrapText="1"/>
    </xf>
    <xf numFmtId="0" fontId="3" fillId="11" borderId="13" xfId="0" applyFont="1" applyFill="1" applyBorder="1" applyAlignment="1">
      <alignment horizontal="center" vertical="center" wrapText="1"/>
    </xf>
    <xf numFmtId="0" fontId="7" fillId="11" borderId="13" xfId="0" applyFont="1" applyFill="1" applyBorder="1" applyAlignment="1">
      <alignment vertical="center" wrapText="1"/>
    </xf>
    <xf numFmtId="0" fontId="7" fillId="11" borderId="1" xfId="0" applyFont="1" applyFill="1" applyBorder="1" applyAlignment="1">
      <alignment horizontal="center" vertical="center" wrapText="1"/>
    </xf>
    <xf numFmtId="165" fontId="7" fillId="11" borderId="13" xfId="1" applyNumberFormat="1" applyFont="1" applyFill="1" applyBorder="1" applyAlignment="1">
      <alignment horizontal="center" vertical="center" wrapText="1"/>
    </xf>
    <xf numFmtId="165" fontId="6" fillId="11" borderId="13" xfId="1" applyNumberFormat="1" applyFont="1" applyFill="1" applyBorder="1" applyAlignment="1">
      <alignment horizontal="center" vertical="center" wrapText="1"/>
    </xf>
    <xf numFmtId="0" fontId="6" fillId="11" borderId="0" xfId="0" applyFont="1" applyFill="1" applyAlignment="1">
      <alignment vertical="center" wrapText="1"/>
    </xf>
    <xf numFmtId="1" fontId="3" fillId="0" borderId="1" xfId="1" applyNumberFormat="1" applyFont="1" applyFill="1" applyBorder="1" applyAlignment="1">
      <alignment horizontal="center" vertical="center" wrapText="1"/>
    </xf>
    <xf numFmtId="1" fontId="0" fillId="0" borderId="1" xfId="0" applyNumberFormat="1" applyBorder="1" applyAlignment="1">
      <alignment horizontal="left" vertical="center" wrapText="1"/>
    </xf>
    <xf numFmtId="0" fontId="3" fillId="0" borderId="1" xfId="0" applyFont="1" applyBorder="1" applyAlignment="1">
      <alignment wrapText="1"/>
    </xf>
    <xf numFmtId="49" fontId="1" fillId="15" borderId="17" xfId="7" applyNumberFormat="1" applyBorder="1" applyAlignment="1">
      <alignment horizontal="center" vertical="center" wrapText="1"/>
    </xf>
    <xf numFmtId="0" fontId="3" fillId="11" borderId="1" xfId="0" applyFont="1" applyFill="1" applyBorder="1" applyAlignment="1">
      <alignment horizontal="center" vertical="center" wrapText="1"/>
    </xf>
    <xf numFmtId="0" fontId="3" fillId="11" borderId="1" xfId="0" applyFont="1" applyFill="1" applyBorder="1" applyAlignment="1">
      <alignment horizontal="left" vertical="center" wrapText="1"/>
    </xf>
    <xf numFmtId="165" fontId="5" fillId="0" borderId="18" xfId="1"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165" fontId="8" fillId="0" borderId="18" xfId="1" applyNumberFormat="1" applyFont="1" applyFill="1" applyBorder="1" applyAlignment="1">
      <alignment horizontal="center" vertical="center" wrapText="1"/>
    </xf>
    <xf numFmtId="165" fontId="3" fillId="0" borderId="1" xfId="1" applyNumberFormat="1" applyFont="1" applyFill="1" applyBorder="1" applyAlignment="1">
      <alignment horizontal="center" vertical="center" wrapText="1"/>
    </xf>
    <xf numFmtId="0" fontId="1" fillId="13" borderId="1" xfId="5" applyBorder="1" applyAlignment="1">
      <alignment horizontal="center" vertical="center" wrapText="1"/>
    </xf>
    <xf numFmtId="165" fontId="3" fillId="0" borderId="33" xfId="1" applyNumberFormat="1" applyFont="1" applyFill="1" applyBorder="1" applyAlignment="1">
      <alignment horizontal="center" vertical="center" wrapText="1"/>
    </xf>
    <xf numFmtId="165" fontId="3" fillId="0" borderId="29" xfId="1"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2"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1" fillId="13" borderId="1" xfId="5" applyBorder="1"/>
    <xf numFmtId="0" fontId="6" fillId="0" borderId="1" xfId="0" applyFont="1" applyFill="1" applyBorder="1" applyAlignment="1">
      <alignment horizontal="left" vertical="center" wrapText="1"/>
    </xf>
    <xf numFmtId="165" fontId="3" fillId="0" borderId="1" xfId="1" applyNumberFormat="1" applyFont="1" applyFill="1" applyBorder="1" applyAlignment="1">
      <alignment horizontal="left" vertical="center" wrapText="1"/>
    </xf>
    <xf numFmtId="0" fontId="3" fillId="12"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5" fillId="0" borderId="18"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0" xfId="0" applyFont="1" applyAlignment="1">
      <alignment horizontal="center" vertical="center" wrapText="1"/>
    </xf>
    <xf numFmtId="0" fontId="5" fillId="0" borderId="0" xfId="0" applyFont="1" applyBorder="1" applyAlignment="1">
      <alignment horizontal="center" vertical="center" wrapText="1"/>
    </xf>
    <xf numFmtId="165" fontId="5" fillId="0" borderId="18" xfId="1" applyNumberFormat="1" applyFont="1" applyFill="1" applyBorder="1" applyAlignment="1">
      <alignment horizontal="center" vertical="center" wrapText="1"/>
    </xf>
    <xf numFmtId="165" fontId="5" fillId="0" borderId="22" xfId="1" applyNumberFormat="1" applyFont="1" applyFill="1" applyBorder="1" applyAlignment="1">
      <alignment horizontal="center" vertical="center" wrapText="1"/>
    </xf>
    <xf numFmtId="0" fontId="5"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2" xfId="0" applyFont="1" applyBorder="1" applyAlignment="1">
      <alignment horizontal="center" vertical="center" wrapText="1"/>
    </xf>
    <xf numFmtId="165" fontId="5" fillId="0" borderId="14" xfId="1" applyNumberFormat="1" applyFont="1" applyFill="1" applyBorder="1" applyAlignment="1">
      <alignment horizontal="center" vertical="center" wrapText="1"/>
    </xf>
    <xf numFmtId="165" fontId="5" fillId="0" borderId="12" xfId="1" applyNumberFormat="1" applyFont="1" applyFill="1" applyBorder="1" applyAlignment="1">
      <alignment horizontal="center" vertical="center" wrapText="1"/>
    </xf>
    <xf numFmtId="0" fontId="3" fillId="11" borderId="2" xfId="0" applyFont="1" applyFill="1" applyBorder="1" applyAlignment="1">
      <alignment horizontal="center" vertical="center" wrapText="1"/>
    </xf>
    <xf numFmtId="0" fontId="3" fillId="11" borderId="4" xfId="0" applyFont="1" applyFill="1" applyBorder="1" applyAlignment="1">
      <alignment horizontal="center" vertical="center" wrapText="1"/>
    </xf>
    <xf numFmtId="0" fontId="3" fillId="11" borderId="3" xfId="0" applyFont="1" applyFill="1" applyBorder="1" applyAlignment="1">
      <alignment horizontal="center" vertical="center" wrapText="1"/>
    </xf>
    <xf numFmtId="165" fontId="3" fillId="11" borderId="2" xfId="1" applyNumberFormat="1" applyFont="1" applyFill="1" applyBorder="1" applyAlignment="1">
      <alignment horizontal="center" vertical="center" wrapText="1"/>
    </xf>
    <xf numFmtId="165" fontId="3" fillId="11" borderId="4" xfId="1" applyNumberFormat="1" applyFont="1" applyFill="1" applyBorder="1" applyAlignment="1">
      <alignment horizontal="center" vertical="center" wrapText="1"/>
    </xf>
    <xf numFmtId="0" fontId="1" fillId="15" borderId="19" xfId="7" applyBorder="1" applyAlignment="1">
      <alignment horizontal="center" vertical="center" wrapText="1"/>
    </xf>
    <xf numFmtId="0" fontId="1" fillId="15" borderId="21" xfId="7" applyBorder="1" applyAlignment="1">
      <alignment horizontal="center" vertical="center" wrapText="1"/>
    </xf>
    <xf numFmtId="0" fontId="1" fillId="15" borderId="20" xfId="7" applyBorder="1" applyAlignment="1">
      <alignment horizontal="center" vertical="center" wrapText="1"/>
    </xf>
    <xf numFmtId="0" fontId="1" fillId="15" borderId="25" xfId="7" applyBorder="1" applyAlignment="1">
      <alignment horizontal="center" vertical="center" wrapText="1"/>
    </xf>
    <xf numFmtId="0" fontId="1" fillId="15" borderId="27" xfId="7" applyBorder="1" applyAlignment="1">
      <alignment horizontal="center" vertical="center" wrapText="1"/>
    </xf>
    <xf numFmtId="0" fontId="1" fillId="15" borderId="26" xfId="7" applyBorder="1" applyAlignment="1">
      <alignment horizontal="center" vertical="center" wrapText="1"/>
    </xf>
    <xf numFmtId="9" fontId="1" fillId="15" borderId="14" xfId="7" applyNumberFormat="1" applyBorder="1" applyAlignment="1">
      <alignment horizontal="center" vertical="center" wrapText="1"/>
    </xf>
    <xf numFmtId="0" fontId="1" fillId="15" borderId="12" xfId="7" applyBorder="1" applyAlignment="1">
      <alignment horizontal="center" vertical="center" wrapText="1"/>
    </xf>
    <xf numFmtId="0" fontId="1" fillId="15" borderId="15" xfId="7" applyBorder="1" applyAlignment="1">
      <alignment horizontal="center" vertical="center" wrapText="1"/>
    </xf>
    <xf numFmtId="0" fontId="6" fillId="0" borderId="2"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8" fillId="0" borderId="10" xfId="0" applyFont="1" applyFill="1" applyBorder="1" applyAlignment="1">
      <alignment horizontal="center" vertical="center" wrapText="1"/>
    </xf>
    <xf numFmtId="0" fontId="8" fillId="0" borderId="34" xfId="0" applyFont="1" applyFill="1" applyBorder="1" applyAlignment="1">
      <alignment horizontal="center" vertical="center" wrapText="1"/>
    </xf>
    <xf numFmtId="0" fontId="8" fillId="0" borderId="38"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20" xfId="0" applyFont="1" applyBorder="1" applyAlignment="1">
      <alignment vertical="center" wrapText="1"/>
    </xf>
    <xf numFmtId="0" fontId="8" fillId="0" borderId="24" xfId="0" applyFont="1" applyBorder="1" applyAlignment="1">
      <alignment vertical="center" wrapText="1"/>
    </xf>
    <xf numFmtId="0" fontId="8" fillId="0" borderId="26" xfId="0" applyFont="1" applyBorder="1" applyAlignment="1">
      <alignment vertical="center" wrapText="1"/>
    </xf>
    <xf numFmtId="0" fontId="8" fillId="0" borderId="1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26" xfId="0" applyFont="1" applyBorder="1" applyAlignment="1">
      <alignment horizontal="center" vertical="center" wrapText="1"/>
    </xf>
    <xf numFmtId="0" fontId="8" fillId="0" borderId="21"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20" fillId="5" borderId="23" xfId="0" applyFont="1" applyFill="1" applyBorder="1" applyAlignment="1">
      <alignment horizontal="left" vertical="top" wrapText="1"/>
    </xf>
    <xf numFmtId="0" fontId="20" fillId="5" borderId="0" xfId="0" applyFont="1" applyFill="1" applyAlignment="1">
      <alignment horizontal="left" vertical="top" wrapText="1"/>
    </xf>
    <xf numFmtId="0" fontId="20" fillId="5" borderId="23" xfId="0" applyFont="1" applyFill="1" applyBorder="1" applyAlignment="1">
      <alignment horizontal="center" vertical="top" wrapText="1"/>
    </xf>
    <xf numFmtId="0" fontId="20" fillId="5" borderId="0" xfId="0" applyFont="1" applyFill="1" applyAlignment="1">
      <alignment horizontal="center" vertical="top" wrapText="1"/>
    </xf>
    <xf numFmtId="0" fontId="5" fillId="0" borderId="2"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15" fillId="10" borderId="2" xfId="4" applyFont="1" applyBorder="1" applyAlignment="1">
      <alignment horizontal="center" vertical="center" wrapText="1"/>
    </xf>
    <xf numFmtId="0" fontId="15" fillId="10" borderId="3" xfId="4" applyFont="1" applyBorder="1" applyAlignment="1">
      <alignment horizontal="center" vertical="center" wrapText="1"/>
    </xf>
    <xf numFmtId="0" fontId="15" fillId="10" borderId="4" xfId="4" applyFont="1" applyBorder="1" applyAlignment="1">
      <alignment horizontal="center" vertical="center" wrapText="1"/>
    </xf>
    <xf numFmtId="165" fontId="3" fillId="0" borderId="1" xfId="1" applyNumberFormat="1" applyFont="1" applyFill="1" applyBorder="1" applyAlignment="1">
      <alignment horizontal="center" vertical="center" wrapText="1"/>
    </xf>
    <xf numFmtId="165" fontId="3" fillId="0" borderId="2" xfId="1" applyNumberFormat="1" applyFont="1" applyFill="1" applyBorder="1" applyAlignment="1">
      <alignment horizontal="center" vertical="center" wrapText="1"/>
    </xf>
    <xf numFmtId="0" fontId="1" fillId="9" borderId="3" xfId="3" applyBorder="1" applyAlignment="1">
      <alignment horizontal="center" vertical="center" wrapText="1"/>
    </xf>
    <xf numFmtId="0" fontId="1" fillId="9" borderId="4" xfId="3" applyBorder="1" applyAlignment="1">
      <alignment horizontal="center" vertical="center" wrapText="1"/>
    </xf>
    <xf numFmtId="0" fontId="3" fillId="0" borderId="2" xfId="0" applyFont="1" applyFill="1" applyBorder="1" applyAlignment="1">
      <alignment horizontal="left" vertical="center"/>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0" fontId="3"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9" fillId="5" borderId="34" xfId="0" applyFont="1" applyFill="1" applyBorder="1" applyAlignment="1">
      <alignment horizontal="center" vertical="center" wrapText="1"/>
    </xf>
    <xf numFmtId="0" fontId="9" fillId="5" borderId="0" xfId="0" applyFont="1" applyFill="1" applyBorder="1" applyAlignment="1">
      <alignment horizontal="center" vertical="center" wrapText="1"/>
    </xf>
    <xf numFmtId="0" fontId="3" fillId="0" borderId="1" xfId="0" applyFont="1" applyFill="1" applyBorder="1" applyAlignment="1">
      <alignment horizontal="left" vertical="center"/>
    </xf>
    <xf numFmtId="0" fontId="3" fillId="0" borderId="1" xfId="0" applyFont="1" applyFill="1" applyBorder="1" applyAlignment="1">
      <alignment horizontal="left" vertical="center" wrapText="1"/>
    </xf>
    <xf numFmtId="165" fontId="3" fillId="0" borderId="33" xfId="1" applyNumberFormat="1" applyFont="1" applyFill="1" applyBorder="1" applyAlignment="1">
      <alignment horizontal="center" vertical="center" wrapText="1"/>
    </xf>
    <xf numFmtId="165" fontId="3" fillId="0" borderId="29" xfId="1" applyNumberFormat="1" applyFont="1" applyFill="1" applyBorder="1" applyAlignment="1">
      <alignment horizontal="center" vertical="center" wrapText="1"/>
    </xf>
    <xf numFmtId="0" fontId="1" fillId="15" borderId="14" xfId="7" applyBorder="1" applyAlignment="1">
      <alignment horizontal="center" vertical="center" wrapText="1"/>
    </xf>
    <xf numFmtId="0" fontId="3" fillId="0" borderId="1" xfId="0" applyFont="1" applyFill="1" applyBorder="1" applyAlignment="1">
      <alignment horizontal="center" vertical="center" wrapText="1"/>
    </xf>
    <xf numFmtId="165" fontId="3" fillId="0" borderId="4" xfId="1" applyNumberFormat="1" applyFont="1" applyFill="1" applyBorder="1" applyAlignment="1">
      <alignment horizontal="center" vertical="center" wrapText="1"/>
    </xf>
    <xf numFmtId="165" fontId="8" fillId="0" borderId="14" xfId="1" applyNumberFormat="1" applyFont="1" applyFill="1" applyBorder="1" applyAlignment="1">
      <alignment horizontal="center" vertical="center" wrapText="1"/>
    </xf>
    <xf numFmtId="165" fontId="8" fillId="0" borderId="12" xfId="1" applyNumberFormat="1" applyFont="1" applyFill="1" applyBorder="1" applyAlignment="1">
      <alignment horizontal="center" vertical="center" wrapText="1"/>
    </xf>
    <xf numFmtId="0" fontId="8" fillId="0" borderId="14"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12" xfId="0" applyFont="1" applyBorder="1" applyAlignment="1">
      <alignment horizontal="center" vertical="center" wrapText="1"/>
    </xf>
    <xf numFmtId="165" fontId="8" fillId="0" borderId="18" xfId="1" applyNumberFormat="1" applyFont="1" applyFill="1" applyBorder="1" applyAlignment="1">
      <alignment horizontal="center" vertical="center" wrapText="1"/>
    </xf>
    <xf numFmtId="165" fontId="8" fillId="0" borderId="22" xfId="1" applyNumberFormat="1" applyFont="1" applyFill="1" applyBorder="1" applyAlignment="1">
      <alignment horizontal="center" vertical="center" wrapText="1"/>
    </xf>
    <xf numFmtId="0" fontId="1" fillId="9" borderId="2" xfId="3" applyBorder="1" applyAlignment="1">
      <alignment horizontal="center" vertical="center" wrapText="1"/>
    </xf>
    <xf numFmtId="0" fontId="15" fillId="10" borderId="27" xfId="4" applyFont="1" applyBorder="1" applyAlignment="1">
      <alignment horizontal="left" vertical="center" wrapText="1"/>
    </xf>
    <xf numFmtId="0" fontId="15" fillId="10" borderId="26" xfId="4" applyFont="1" applyBorder="1" applyAlignment="1">
      <alignment horizontal="left" vertical="center" wrapText="1"/>
    </xf>
    <xf numFmtId="0" fontId="8" fillId="0" borderId="0" xfId="0" applyFont="1" applyBorder="1" applyAlignment="1">
      <alignment horizontal="center" vertical="center" wrapText="1"/>
    </xf>
    <xf numFmtId="0" fontId="15" fillId="14" borderId="2" xfId="6" applyFont="1" applyBorder="1" applyAlignment="1">
      <alignment horizontal="center" vertical="center" wrapText="1"/>
    </xf>
    <xf numFmtId="0" fontId="15" fillId="14" borderId="3" xfId="6" applyFont="1" applyBorder="1" applyAlignment="1">
      <alignment horizontal="center" vertical="center" wrapText="1"/>
    </xf>
    <xf numFmtId="0" fontId="15" fillId="14" borderId="30" xfId="6" applyFont="1" applyBorder="1" applyAlignment="1">
      <alignment horizontal="center" vertical="center" wrapText="1"/>
    </xf>
    <xf numFmtId="0" fontId="15" fillId="14" borderId="14" xfId="6" applyFont="1" applyBorder="1" applyAlignment="1">
      <alignment horizontal="left" vertical="center" wrapText="1"/>
    </xf>
    <xf numFmtId="0" fontId="15" fillId="14" borderId="15" xfId="6" applyFont="1" applyBorder="1" applyAlignment="1">
      <alignment horizontal="left" vertical="center" wrapText="1"/>
    </xf>
    <xf numFmtId="0" fontId="15" fillId="14" borderId="12" xfId="6" applyFont="1" applyBorder="1" applyAlignment="1">
      <alignment horizontal="left" vertical="center" wrapText="1"/>
    </xf>
    <xf numFmtId="0" fontId="15" fillId="14" borderId="14" xfId="6" applyFont="1" applyBorder="1" applyAlignment="1">
      <alignment horizontal="center" vertical="center" wrapText="1"/>
    </xf>
    <xf numFmtId="0" fontId="15" fillId="14" borderId="15" xfId="6" applyFont="1" applyBorder="1" applyAlignment="1">
      <alignment horizontal="center" vertical="center" wrapText="1"/>
    </xf>
    <xf numFmtId="0" fontId="15" fillId="14" borderId="12" xfId="6" applyFont="1" applyBorder="1" applyAlignment="1">
      <alignment horizontal="center" vertical="center" wrapText="1"/>
    </xf>
    <xf numFmtId="0" fontId="1" fillId="13" borderId="8" xfId="5" applyBorder="1" applyAlignment="1">
      <alignment horizontal="center" vertical="center" wrapText="1"/>
    </xf>
    <xf numFmtId="0" fontId="1" fillId="13" borderId="10" xfId="5" applyBorder="1" applyAlignment="1">
      <alignment horizontal="center" vertical="center" wrapText="1"/>
    </xf>
    <xf numFmtId="0" fontId="1" fillId="13" borderId="34" xfId="5" applyBorder="1" applyAlignment="1">
      <alignment horizontal="center" vertical="center" wrapText="1"/>
    </xf>
    <xf numFmtId="0" fontId="1" fillId="13" borderId="38" xfId="5" applyBorder="1" applyAlignment="1">
      <alignment horizontal="center" vertical="center" wrapText="1"/>
    </xf>
    <xf numFmtId="0" fontId="1" fillId="13" borderId="5" xfId="5" applyBorder="1" applyAlignment="1">
      <alignment horizontal="center" vertical="center" wrapText="1"/>
    </xf>
    <xf numFmtId="0" fontId="1" fillId="13" borderId="6" xfId="5" applyBorder="1" applyAlignment="1">
      <alignment horizontal="center" vertical="center" wrapText="1"/>
    </xf>
    <xf numFmtId="0" fontId="0" fillId="13" borderId="1" xfId="5" applyFont="1" applyBorder="1" applyAlignment="1">
      <alignment horizontal="left" vertical="center" wrapText="1"/>
    </xf>
    <xf numFmtId="0" fontId="1" fillId="13" borderId="1" xfId="5" applyBorder="1" applyAlignment="1">
      <alignment horizontal="left" vertical="center" wrapText="1"/>
    </xf>
    <xf numFmtId="0" fontId="1" fillId="13" borderId="1" xfId="5" applyBorder="1" applyAlignment="1">
      <alignment horizontal="center" vertical="center" wrapText="1"/>
    </xf>
    <xf numFmtId="165" fontId="1" fillId="13" borderId="1" xfId="5" applyNumberFormat="1" applyBorder="1" applyAlignment="1">
      <alignment horizontal="left" vertical="center" wrapText="1"/>
    </xf>
    <xf numFmtId="0" fontId="1" fillId="15" borderId="8" xfId="7" applyBorder="1" applyAlignment="1">
      <alignment horizontal="center" vertical="center" wrapText="1"/>
    </xf>
    <xf numFmtId="0" fontId="1" fillId="15" borderId="10" xfId="7" applyBorder="1" applyAlignment="1">
      <alignment horizontal="center" vertical="center" wrapText="1"/>
    </xf>
    <xf numFmtId="0" fontId="1" fillId="15" borderId="34" xfId="7" applyBorder="1" applyAlignment="1">
      <alignment horizontal="center" vertical="center" wrapText="1"/>
    </xf>
    <xf numFmtId="0" fontId="1" fillId="15" borderId="38" xfId="7" applyBorder="1" applyAlignment="1">
      <alignment horizontal="center" vertical="center" wrapText="1"/>
    </xf>
    <xf numFmtId="0" fontId="1" fillId="15" borderId="5" xfId="7" applyBorder="1" applyAlignment="1">
      <alignment horizontal="center" vertical="center" wrapText="1"/>
    </xf>
    <xf numFmtId="0" fontId="1" fillId="15" borderId="6" xfId="7" applyBorder="1" applyAlignment="1">
      <alignment horizontal="center" vertical="center" wrapText="1"/>
    </xf>
    <xf numFmtId="0" fontId="1" fillId="15" borderId="45" xfId="7" applyBorder="1" applyAlignment="1">
      <alignment horizontal="center" vertical="center" wrapText="1"/>
    </xf>
    <xf numFmtId="0" fontId="1" fillId="15" borderId="43" xfId="7" applyBorder="1" applyAlignment="1">
      <alignment horizontal="center" vertical="center" wrapText="1"/>
    </xf>
    <xf numFmtId="0" fontId="1" fillId="15" borderId="44" xfId="7" applyBorder="1" applyAlignment="1">
      <alignment horizontal="center" vertical="center" wrapText="1"/>
    </xf>
    <xf numFmtId="0" fontId="3" fillId="12" borderId="1" xfId="0" applyFont="1" applyFill="1" applyBorder="1" applyAlignment="1">
      <alignment horizontal="left" vertical="center" wrapText="1"/>
    </xf>
    <xf numFmtId="0" fontId="7" fillId="0" borderId="2"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6" fillId="8" borderId="2" xfId="0" applyFont="1" applyFill="1" applyBorder="1" applyAlignment="1">
      <alignment horizontal="center" vertical="center" wrapText="1"/>
    </xf>
    <xf numFmtId="0" fontId="6" fillId="8" borderId="4" xfId="0" applyFont="1" applyFill="1" applyBorder="1" applyAlignment="1">
      <alignment horizontal="center" vertical="center" wrapText="1"/>
    </xf>
    <xf numFmtId="0" fontId="6" fillId="8" borderId="3" xfId="0" applyFont="1" applyFill="1" applyBorder="1" applyAlignment="1">
      <alignment horizontal="center" vertical="center" wrapText="1"/>
    </xf>
    <xf numFmtId="0" fontId="0" fillId="0" borderId="0" xfId="0"/>
    <xf numFmtId="165" fontId="8" fillId="0" borderId="11" xfId="1" applyNumberFormat="1" applyFont="1" applyFill="1" applyBorder="1" applyAlignment="1">
      <alignment horizontal="center" vertical="center" wrapText="1"/>
    </xf>
    <xf numFmtId="0" fontId="9" fillId="5" borderId="2" xfId="0" applyFont="1" applyFill="1" applyBorder="1" applyAlignment="1">
      <alignment horizontal="center" vertical="center" wrapText="1"/>
    </xf>
    <xf numFmtId="0" fontId="9" fillId="5" borderId="3" xfId="0" applyFont="1" applyFill="1" applyBorder="1" applyAlignment="1">
      <alignment horizontal="center" vertical="center" wrapText="1"/>
    </xf>
    <xf numFmtId="0" fontId="9" fillId="5" borderId="30" xfId="0" applyFont="1" applyFill="1" applyBorder="1" applyAlignment="1">
      <alignment horizontal="center" vertical="center" wrapText="1"/>
    </xf>
    <xf numFmtId="0" fontId="9" fillId="5" borderId="39" xfId="0" applyFont="1" applyFill="1" applyBorder="1" applyAlignment="1">
      <alignment horizontal="center" vertical="center" wrapText="1"/>
    </xf>
    <xf numFmtId="0" fontId="9" fillId="5" borderId="40" xfId="0" applyFont="1" applyFill="1" applyBorder="1" applyAlignment="1">
      <alignment horizontal="center" vertical="center" wrapText="1"/>
    </xf>
    <xf numFmtId="0" fontId="9" fillId="5" borderId="41" xfId="0" applyFont="1" applyFill="1" applyBorder="1" applyAlignment="1">
      <alignment horizontal="center" vertical="center" wrapText="1"/>
    </xf>
    <xf numFmtId="0" fontId="15" fillId="10" borderId="8" xfId="4" applyFont="1" applyBorder="1" applyAlignment="1">
      <alignment horizontal="center" vertical="center" wrapText="1"/>
    </xf>
    <xf numFmtId="0" fontId="15" fillId="10" borderId="9" xfId="4" applyFont="1" applyBorder="1" applyAlignment="1">
      <alignment horizontal="center" vertical="center" wrapText="1"/>
    </xf>
    <xf numFmtId="0" fontId="15" fillId="10" borderId="35" xfId="4" applyFont="1" applyBorder="1" applyAlignment="1">
      <alignment horizontal="center" vertical="center" wrapText="1"/>
    </xf>
    <xf numFmtId="0" fontId="15" fillId="10" borderId="39" xfId="4" applyFont="1" applyBorder="1" applyAlignment="1">
      <alignment horizontal="left" vertical="center" wrapText="1"/>
    </xf>
    <xf numFmtId="0" fontId="15" fillId="10" borderId="40" xfId="4" applyFont="1" applyBorder="1" applyAlignment="1">
      <alignment horizontal="left" vertical="center" wrapText="1"/>
    </xf>
    <xf numFmtId="0" fontId="15" fillId="10" borderId="41" xfId="4" applyFont="1" applyBorder="1" applyAlignment="1">
      <alignment horizontal="left" vertical="center" wrapText="1"/>
    </xf>
    <xf numFmtId="0" fontId="0" fillId="15" borderId="20" xfId="7" applyFont="1" applyBorder="1" applyAlignment="1">
      <alignment horizontal="left" vertical="center" wrapText="1"/>
    </xf>
    <xf numFmtId="0" fontId="1" fillId="15" borderId="24" xfId="7" applyBorder="1" applyAlignment="1">
      <alignment vertical="center" wrapText="1"/>
    </xf>
    <xf numFmtId="0" fontId="0" fillId="15" borderId="19" xfId="7" applyFont="1" applyBorder="1" applyAlignment="1">
      <alignment horizontal="center" vertical="center" wrapText="1"/>
    </xf>
    <xf numFmtId="0" fontId="1" fillId="15" borderId="23" xfId="7" applyBorder="1" applyAlignment="1">
      <alignment horizontal="center" vertical="center" wrapText="1"/>
    </xf>
    <xf numFmtId="0" fontId="1" fillId="15" borderId="0" xfId="7" applyBorder="1" applyAlignment="1">
      <alignment horizontal="center" vertical="center" wrapText="1"/>
    </xf>
    <xf numFmtId="0" fontId="1" fillId="15" borderId="24" xfId="7" applyBorder="1" applyAlignment="1">
      <alignment horizontal="center" vertical="center" wrapText="1"/>
    </xf>
    <xf numFmtId="9" fontId="6" fillId="3" borderId="14" xfId="0" applyNumberFormat="1" applyFont="1" applyFill="1" applyBorder="1" applyAlignment="1">
      <alignment horizontal="center" vertical="center" wrapText="1"/>
    </xf>
    <xf numFmtId="0" fontId="7" fillId="0" borderId="12" xfId="0" applyFont="1" applyBorder="1" applyAlignment="1">
      <alignment horizontal="center" vertical="center" wrapText="1"/>
    </xf>
    <xf numFmtId="0" fontId="7" fillId="0" borderId="15" xfId="0" applyFont="1" applyBorder="1" applyAlignment="1">
      <alignment horizontal="center" vertical="center" wrapText="1"/>
    </xf>
    <xf numFmtId="0" fontId="8" fillId="0" borderId="9"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7"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18" xfId="0" applyFont="1" applyBorder="1" applyAlignment="1">
      <alignment vertical="center" wrapText="1"/>
    </xf>
    <xf numFmtId="0" fontId="8" fillId="0" borderId="22" xfId="0" applyFont="1" applyBorder="1" applyAlignment="1">
      <alignment vertical="center" wrapText="1"/>
    </xf>
    <xf numFmtId="0" fontId="8" fillId="0" borderId="11" xfId="0" applyFont="1" applyBorder="1" applyAlignment="1">
      <alignment vertical="center" wrapText="1"/>
    </xf>
    <xf numFmtId="0" fontId="3" fillId="11" borderId="1" xfId="0" applyFont="1" applyFill="1" applyBorder="1" applyAlignment="1">
      <alignment horizontal="center" vertical="center" wrapText="1"/>
    </xf>
    <xf numFmtId="0" fontId="15" fillId="10" borderId="34" xfId="4" applyFont="1" applyBorder="1" applyAlignment="1">
      <alignment horizontal="center" vertical="center" wrapText="1"/>
    </xf>
    <xf numFmtId="0" fontId="15" fillId="10" borderId="0" xfId="4" applyFont="1" applyBorder="1" applyAlignment="1">
      <alignment horizontal="center" vertical="center" wrapText="1"/>
    </xf>
    <xf numFmtId="0" fontId="15" fillId="10" borderId="24" xfId="4" applyFont="1" applyBorder="1" applyAlignment="1">
      <alignment horizontal="center" vertical="center" wrapText="1"/>
    </xf>
    <xf numFmtId="0" fontId="15" fillId="10" borderId="25" xfId="4" applyFont="1" applyBorder="1" applyAlignment="1">
      <alignment horizontal="left" vertical="center" wrapText="1"/>
    </xf>
    <xf numFmtId="0" fontId="0" fillId="15" borderId="1" xfId="7" applyFont="1" applyBorder="1" applyAlignment="1">
      <alignment horizontal="center" vertical="center" wrapText="1"/>
    </xf>
    <xf numFmtId="0" fontId="1" fillId="15" borderId="1" xfId="7" applyBorder="1" applyAlignment="1">
      <alignment horizontal="center" vertical="center" wrapText="1"/>
    </xf>
    <xf numFmtId="0" fontId="1" fillId="15" borderId="26" xfId="7" applyBorder="1" applyAlignment="1">
      <alignment vertical="center" wrapText="1"/>
    </xf>
    <xf numFmtId="0" fontId="10" fillId="0" borderId="34" xfId="0" applyFont="1" applyBorder="1" applyAlignment="1">
      <alignment horizontal="center" vertical="center" wrapText="1"/>
    </xf>
    <xf numFmtId="0" fontId="10" fillId="0" borderId="24" xfId="0" applyFont="1" applyBorder="1" applyAlignment="1">
      <alignment horizontal="center" vertical="center" wrapText="1"/>
    </xf>
    <xf numFmtId="0" fontId="5" fillId="0" borderId="18" xfId="0" applyFont="1" applyBorder="1" applyAlignment="1">
      <alignment vertical="center" wrapText="1"/>
    </xf>
    <xf numFmtId="0" fontId="5" fillId="0" borderId="22" xfId="0" applyFont="1" applyBorder="1" applyAlignment="1">
      <alignment vertical="center" wrapText="1"/>
    </xf>
    <xf numFmtId="0" fontId="7" fillId="12" borderId="4" xfId="0" applyFont="1" applyFill="1" applyBorder="1" applyAlignment="1">
      <alignment horizontal="center" vertical="center" wrapText="1"/>
    </xf>
    <xf numFmtId="0" fontId="7" fillId="12" borderId="3" xfId="0" applyFont="1" applyFill="1" applyBorder="1" applyAlignment="1">
      <alignment horizontal="center" vertical="center" wrapText="1"/>
    </xf>
    <xf numFmtId="0" fontId="7" fillId="12" borderId="2" xfId="0" applyFont="1" applyFill="1" applyBorder="1" applyAlignment="1">
      <alignment horizontal="center" vertical="center"/>
    </xf>
    <xf numFmtId="0" fontId="7" fillId="12" borderId="4" xfId="0" applyFont="1" applyFill="1" applyBorder="1" applyAlignment="1">
      <alignment horizontal="center" vertical="center"/>
    </xf>
    <xf numFmtId="0" fontId="6" fillId="0" borderId="8" xfId="0" applyFont="1" applyFill="1" applyBorder="1" applyAlignment="1">
      <alignment vertical="center" wrapText="1"/>
    </xf>
    <xf numFmtId="0" fontId="6" fillId="0" borderId="9" xfId="0" applyFont="1" applyFill="1" applyBorder="1" applyAlignment="1">
      <alignment vertical="center" wrapText="1"/>
    </xf>
    <xf numFmtId="0" fontId="6" fillId="0" borderId="35" xfId="0" applyFont="1" applyFill="1" applyBorder="1" applyAlignment="1">
      <alignment vertical="center" wrapText="1"/>
    </xf>
    <xf numFmtId="0" fontId="15" fillId="10" borderId="14" xfId="4" applyFont="1" applyBorder="1" applyAlignment="1">
      <alignment horizontal="left" vertical="center" wrapText="1"/>
    </xf>
    <xf numFmtId="0" fontId="15" fillId="10" borderId="15" xfId="4" applyFont="1" applyBorder="1" applyAlignment="1">
      <alignment horizontal="left" vertical="center" wrapText="1"/>
    </xf>
    <xf numFmtId="0" fontId="15" fillId="10" borderId="12" xfId="4" applyFont="1" applyBorder="1" applyAlignment="1">
      <alignment horizontal="left" vertical="center" wrapText="1"/>
    </xf>
    <xf numFmtId="0" fontId="0" fillId="15" borderId="8" xfId="7" applyFont="1" applyBorder="1" applyAlignment="1">
      <alignment horizontal="center" vertical="center" wrapText="1"/>
    </xf>
    <xf numFmtId="0" fontId="1" fillId="13" borderId="2" xfId="5" applyBorder="1" applyAlignment="1">
      <alignment horizontal="center" vertical="center" wrapText="1"/>
    </xf>
    <xf numFmtId="0" fontId="1" fillId="13" borderId="4" xfId="5" applyBorder="1" applyAlignment="1">
      <alignment horizontal="center" vertical="center" wrapText="1"/>
    </xf>
    <xf numFmtId="165" fontId="8" fillId="8" borderId="2" xfId="0" applyNumberFormat="1" applyFont="1" applyFill="1" applyBorder="1" applyAlignment="1">
      <alignment horizontal="center" vertical="center" wrapText="1"/>
    </xf>
    <xf numFmtId="165" fontId="8" fillId="8" borderId="4" xfId="0" applyNumberFormat="1" applyFont="1" applyFill="1" applyBorder="1" applyAlignment="1">
      <alignment horizontal="center" vertical="center" wrapText="1"/>
    </xf>
    <xf numFmtId="0" fontId="1" fillId="13" borderId="3" xfId="5" applyBorder="1" applyAlignment="1">
      <alignment horizontal="center" vertical="center" wrapText="1"/>
    </xf>
    <xf numFmtId="165" fontId="3" fillId="11" borderId="33" xfId="1" applyNumberFormat="1" applyFont="1" applyFill="1" applyBorder="1" applyAlignment="1">
      <alignment horizontal="center" vertical="center" wrapText="1"/>
    </xf>
    <xf numFmtId="165" fontId="3" fillId="11" borderId="29" xfId="1" applyNumberFormat="1" applyFont="1" applyFill="1" applyBorder="1" applyAlignment="1">
      <alignment horizontal="center" vertical="center" wrapText="1"/>
    </xf>
    <xf numFmtId="0" fontId="3" fillId="11" borderId="1" xfId="0" applyFont="1" applyFill="1" applyBorder="1" applyAlignment="1">
      <alignment horizontal="left" vertical="center" wrapText="1"/>
    </xf>
    <xf numFmtId="9" fontId="1" fillId="15" borderId="28" xfId="7" applyNumberFormat="1" applyBorder="1" applyAlignment="1">
      <alignment horizontal="center" vertical="center" wrapText="1"/>
    </xf>
    <xf numFmtId="9" fontId="1" fillId="15" borderId="49" xfId="7" applyNumberFormat="1" applyBorder="1" applyAlignment="1">
      <alignment horizontal="center" vertical="center" wrapText="1"/>
    </xf>
    <xf numFmtId="165" fontId="3" fillId="11" borderId="28" xfId="1" applyNumberFormat="1" applyFont="1" applyFill="1" applyBorder="1" applyAlignment="1">
      <alignment horizontal="center" vertical="center" wrapText="1"/>
    </xf>
    <xf numFmtId="0" fontId="3" fillId="11" borderId="16" xfId="0" applyFont="1" applyFill="1" applyBorder="1" applyAlignment="1">
      <alignment horizontal="left" vertical="center" wrapText="1"/>
    </xf>
    <xf numFmtId="165" fontId="1" fillId="13" borderId="2" xfId="5" applyNumberFormat="1" applyBorder="1" applyAlignment="1">
      <alignment horizontal="left" vertical="center" wrapText="1"/>
    </xf>
    <xf numFmtId="165" fontId="1" fillId="13" borderId="3" xfId="5" applyNumberFormat="1" applyBorder="1" applyAlignment="1">
      <alignment horizontal="left" vertical="center" wrapText="1"/>
    </xf>
    <xf numFmtId="165" fontId="1" fillId="13" borderId="4" xfId="5" applyNumberFormat="1" applyBorder="1" applyAlignment="1">
      <alignment horizontal="left" vertical="center" wrapText="1"/>
    </xf>
    <xf numFmtId="0" fontId="2" fillId="0" borderId="2" xfId="2" applyBorder="1" applyAlignment="1">
      <alignment horizontal="center"/>
    </xf>
    <xf numFmtId="0" fontId="2" fillId="0" borderId="3" xfId="2" applyBorder="1" applyAlignment="1">
      <alignment horizontal="center"/>
    </xf>
    <xf numFmtId="0" fontId="5" fillId="8" borderId="2" xfId="0" applyFont="1" applyFill="1" applyBorder="1" applyAlignment="1">
      <alignment horizontal="center" vertical="center" wrapText="1"/>
    </xf>
    <xf numFmtId="0" fontId="5" fillId="8" borderId="3" xfId="0" applyFont="1" applyFill="1" applyBorder="1" applyAlignment="1">
      <alignment horizontal="center" vertical="center" wrapText="1"/>
    </xf>
    <xf numFmtId="0" fontId="5" fillId="8" borderId="4" xfId="0" applyFont="1" applyFill="1" applyBorder="1" applyAlignment="1">
      <alignment horizontal="center" vertical="center" wrapText="1"/>
    </xf>
    <xf numFmtId="0" fontId="15" fillId="14" borderId="4" xfId="6" applyFont="1" applyBorder="1" applyAlignment="1">
      <alignment horizontal="center" vertical="center" wrapText="1"/>
    </xf>
    <xf numFmtId="0" fontId="16" fillId="0" borderId="2" xfId="2" applyFont="1" applyBorder="1" applyAlignment="1">
      <alignment horizontal="center" vertical="center"/>
    </xf>
    <xf numFmtId="0" fontId="16" fillId="0" borderId="4" xfId="2" applyFont="1" applyBorder="1" applyAlignment="1">
      <alignment horizontal="center" vertical="center"/>
    </xf>
    <xf numFmtId="0" fontId="2" fillId="0" borderId="2" xfId="2" applyBorder="1"/>
    <xf numFmtId="0" fontId="2" fillId="0" borderId="4" xfId="2" applyBorder="1"/>
    <xf numFmtId="165" fontId="6" fillId="11" borderId="33" xfId="1" applyNumberFormat="1" applyFont="1" applyFill="1" applyBorder="1" applyAlignment="1">
      <alignment horizontal="left" vertical="center" wrapText="1"/>
    </xf>
    <xf numFmtId="165" fontId="6" fillId="11" borderId="29" xfId="1" applyNumberFormat="1" applyFont="1" applyFill="1" applyBorder="1" applyAlignment="1">
      <alignment horizontal="left" vertical="center" wrapText="1"/>
    </xf>
    <xf numFmtId="0" fontId="3" fillId="11" borderId="8" xfId="0" applyFont="1" applyFill="1" applyBorder="1" applyAlignment="1">
      <alignment horizontal="left" vertical="center" wrapText="1"/>
    </xf>
    <xf numFmtId="0" fontId="3" fillId="11" borderId="9" xfId="0" applyFont="1" applyFill="1" applyBorder="1" applyAlignment="1">
      <alignment horizontal="left" vertical="center" wrapText="1"/>
    </xf>
    <xf numFmtId="0" fontId="3" fillId="11" borderId="10" xfId="0" applyFont="1" applyFill="1" applyBorder="1" applyAlignment="1">
      <alignment horizontal="left" vertical="center" wrapText="1"/>
    </xf>
    <xf numFmtId="165" fontId="5" fillId="8" borderId="1" xfId="1" applyNumberFormat="1" applyFont="1" applyFill="1" applyBorder="1" applyAlignment="1">
      <alignment horizontal="center" vertical="center" wrapText="1"/>
    </xf>
    <xf numFmtId="165" fontId="6" fillId="11" borderId="5" xfId="1" applyNumberFormat="1" applyFont="1" applyFill="1" applyBorder="1" applyAlignment="1">
      <alignment horizontal="left" vertical="center" wrapText="1"/>
    </xf>
    <xf numFmtId="165" fontId="6" fillId="11" borderId="6" xfId="1" applyNumberFormat="1" applyFont="1" applyFill="1" applyBorder="1" applyAlignment="1">
      <alignment horizontal="left" vertical="center" wrapText="1"/>
    </xf>
    <xf numFmtId="10" fontId="1" fillId="13" borderId="2" xfId="5" applyNumberFormat="1" applyBorder="1" applyAlignment="1">
      <alignment horizontal="center" vertical="center" wrapText="1"/>
    </xf>
    <xf numFmtId="10" fontId="1" fillId="13" borderId="4" xfId="5" applyNumberFormat="1" applyBorder="1" applyAlignment="1">
      <alignment horizontal="center" vertical="center" wrapText="1"/>
    </xf>
    <xf numFmtId="0" fontId="1" fillId="14" borderId="31" xfId="6" applyBorder="1" applyAlignment="1">
      <alignment horizontal="center" vertical="center" wrapText="1"/>
    </xf>
    <xf numFmtId="0" fontId="1" fillId="14" borderId="30" xfId="6" applyBorder="1" applyAlignment="1">
      <alignment horizontal="center" vertical="center" wrapText="1"/>
    </xf>
    <xf numFmtId="0" fontId="15" fillId="14" borderId="31" xfId="6" applyFont="1" applyBorder="1" applyAlignment="1">
      <alignment horizontal="center" vertical="center" wrapText="1"/>
    </xf>
    <xf numFmtId="0" fontId="7" fillId="11" borderId="2" xfId="0" applyFont="1" applyFill="1" applyBorder="1" applyAlignment="1">
      <alignment horizontal="left" vertical="center" wrapText="1"/>
    </xf>
    <xf numFmtId="0" fontId="7" fillId="11" borderId="3" xfId="0" applyFont="1" applyFill="1" applyBorder="1" applyAlignment="1">
      <alignment horizontal="left" vertical="center" wrapText="1"/>
    </xf>
    <xf numFmtId="0" fontId="7" fillId="11" borderId="4" xfId="0" applyFont="1" applyFill="1" applyBorder="1" applyAlignment="1">
      <alignment horizontal="left" vertical="center" wrapText="1"/>
    </xf>
    <xf numFmtId="0" fontId="13" fillId="0" borderId="22" xfId="0" applyFont="1" applyBorder="1" applyAlignment="1">
      <alignment horizontal="center" vertical="center" wrapText="1"/>
    </xf>
    <xf numFmtId="0" fontId="5" fillId="0" borderId="1" xfId="0" applyFont="1" applyFill="1" applyBorder="1" applyAlignment="1">
      <alignment horizontal="center" vertical="center" wrapText="1"/>
    </xf>
    <xf numFmtId="165" fontId="5" fillId="0" borderId="1" xfId="1" applyNumberFormat="1" applyFont="1" applyFill="1" applyBorder="1" applyAlignment="1">
      <alignment vertical="center" wrapText="1"/>
    </xf>
    <xf numFmtId="165" fontId="5" fillId="0" borderId="11" xfId="1" applyNumberFormat="1" applyFont="1" applyFill="1" applyBorder="1" applyAlignment="1">
      <alignment horizontal="center" vertical="center" wrapText="1"/>
    </xf>
    <xf numFmtId="0" fontId="15" fillId="14" borderId="2" xfId="6" applyFont="1" applyBorder="1" applyAlignment="1">
      <alignment horizontal="left" vertical="center" wrapText="1"/>
    </xf>
    <xf numFmtId="0" fontId="15" fillId="14" borderId="3" xfId="6" applyFont="1" applyBorder="1" applyAlignment="1">
      <alignment horizontal="left" vertical="center" wrapText="1"/>
    </xf>
    <xf numFmtId="0" fontId="15" fillId="14" borderId="30" xfId="6" applyFont="1" applyBorder="1" applyAlignment="1">
      <alignment horizontal="left" vertical="center" wrapText="1"/>
    </xf>
    <xf numFmtId="165" fontId="3" fillId="11" borderId="5" xfId="1" applyNumberFormat="1" applyFont="1" applyFill="1" applyBorder="1" applyAlignment="1">
      <alignment horizontal="center" vertical="center" wrapText="1"/>
    </xf>
    <xf numFmtId="165" fontId="3" fillId="11" borderId="6" xfId="1" applyNumberFormat="1" applyFont="1" applyFill="1" applyBorder="1" applyAlignment="1">
      <alignment horizontal="center" vertical="center" wrapText="1"/>
    </xf>
    <xf numFmtId="0" fontId="0" fillId="15" borderId="24" xfId="7" applyFont="1" applyBorder="1" applyAlignment="1">
      <alignment horizontal="center" vertical="center" wrapText="1"/>
    </xf>
    <xf numFmtId="0" fontId="1" fillId="15" borderId="32" xfId="7" applyBorder="1" applyAlignment="1">
      <alignment horizontal="center" vertical="center" wrapText="1"/>
    </xf>
    <xf numFmtId="0" fontId="15" fillId="14" borderId="26" xfId="6" applyFont="1" applyBorder="1" applyAlignment="1">
      <alignment horizontal="center" vertical="center" wrapText="1"/>
    </xf>
    <xf numFmtId="165" fontId="0" fillId="13" borderId="1" xfId="5" applyNumberFormat="1" applyFont="1" applyBorder="1" applyAlignment="1">
      <alignment horizontal="left" vertical="center" wrapText="1"/>
    </xf>
    <xf numFmtId="10" fontId="1" fillId="13" borderId="1" xfId="5" applyNumberFormat="1" applyBorder="1" applyAlignment="1">
      <alignment horizontal="center" vertical="center" wrapText="1"/>
    </xf>
    <xf numFmtId="9" fontId="1" fillId="13" borderId="1" xfId="5" applyNumberFormat="1" applyBorder="1" applyAlignment="1">
      <alignment horizontal="center" vertical="center" wrapText="1"/>
    </xf>
    <xf numFmtId="0" fontId="6" fillId="3" borderId="14" xfId="0" applyFont="1" applyFill="1" applyBorder="1" applyAlignment="1">
      <alignment horizontal="center" vertical="center" wrapText="1"/>
    </xf>
    <xf numFmtId="0" fontId="6" fillId="3" borderId="24" xfId="0" applyFont="1" applyFill="1" applyBorder="1" applyAlignment="1">
      <alignment horizontal="center" vertical="center" wrapText="1"/>
    </xf>
    <xf numFmtId="0" fontId="6" fillId="3" borderId="32" xfId="0" applyFont="1" applyFill="1" applyBorder="1" applyAlignment="1">
      <alignment horizontal="center" vertical="center" wrapText="1"/>
    </xf>
    <xf numFmtId="0" fontId="1" fillId="17" borderId="14" xfId="7" applyFill="1" applyBorder="1" applyAlignment="1">
      <alignment horizontal="center" vertical="center" wrapText="1"/>
    </xf>
    <xf numFmtId="0" fontId="1" fillId="17" borderId="12" xfId="7" applyFill="1" applyBorder="1" applyAlignment="1">
      <alignment horizontal="center" vertical="center" wrapText="1"/>
    </xf>
    <xf numFmtId="0" fontId="5" fillId="0" borderId="3"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3" borderId="34" xfId="0" applyFont="1" applyFill="1" applyBorder="1" applyAlignment="1">
      <alignment horizontal="center" vertical="center" wrapText="1"/>
    </xf>
    <xf numFmtId="0" fontId="6" fillId="3" borderId="38"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0" fillId="15" borderId="20" xfId="7" applyFont="1" applyBorder="1" applyAlignment="1">
      <alignment horizontal="center" vertical="center" wrapText="1"/>
    </xf>
    <xf numFmtId="9" fontId="1" fillId="15" borderId="19" xfId="7" applyNumberFormat="1" applyBorder="1" applyAlignment="1">
      <alignment horizontal="center" vertical="center" wrapText="1"/>
    </xf>
    <xf numFmtId="0" fontId="6" fillId="8" borderId="2" xfId="0" applyFont="1" applyFill="1" applyBorder="1" applyAlignment="1">
      <alignment horizontal="center" vertical="center"/>
    </xf>
    <xf numFmtId="0" fontId="6" fillId="8" borderId="4" xfId="0" applyFont="1" applyFill="1" applyBorder="1" applyAlignment="1">
      <alignment horizontal="center" vertical="center"/>
    </xf>
    <xf numFmtId="0" fontId="15" fillId="14" borderId="37" xfId="6" applyFont="1" applyBorder="1" applyAlignment="1">
      <alignment horizontal="left" vertical="center" wrapText="1"/>
    </xf>
    <xf numFmtId="0" fontId="15" fillId="14" borderId="7" xfId="6" applyFont="1" applyBorder="1" applyAlignment="1">
      <alignment horizontal="left" vertical="center" wrapText="1"/>
    </xf>
    <xf numFmtId="0" fontId="15" fillId="14" borderId="32" xfId="6" applyFont="1" applyBorder="1" applyAlignment="1">
      <alignment horizontal="left" vertical="center" wrapText="1"/>
    </xf>
    <xf numFmtId="0" fontId="6" fillId="0" borderId="33" xfId="0" applyFont="1" applyBorder="1" applyAlignment="1">
      <alignment horizontal="center" vertical="center" wrapText="1"/>
    </xf>
    <xf numFmtId="0" fontId="6" fillId="0" borderId="48" xfId="0" applyFont="1" applyBorder="1" applyAlignment="1">
      <alignment horizontal="center" vertical="center" wrapText="1"/>
    </xf>
    <xf numFmtId="9" fontId="1" fillId="13" borderId="2" xfId="5" applyNumberFormat="1" applyBorder="1" applyAlignment="1">
      <alignment horizontal="center" vertical="center" wrapText="1"/>
    </xf>
    <xf numFmtId="9" fontId="1" fillId="13" borderId="4" xfId="5" applyNumberFormat="1" applyBorder="1" applyAlignment="1">
      <alignment horizontal="center" vertical="center" wrapText="1"/>
    </xf>
    <xf numFmtId="9" fontId="1" fillId="13" borderId="3" xfId="5" applyNumberFormat="1" applyBorder="1" applyAlignment="1">
      <alignment horizontal="center" vertical="center" wrapText="1"/>
    </xf>
    <xf numFmtId="0" fontId="6" fillId="8" borderId="5" xfId="0" applyFont="1" applyFill="1" applyBorder="1" applyAlignment="1">
      <alignment horizontal="center" vertical="center" wrapText="1"/>
    </xf>
    <xf numFmtId="0" fontId="6" fillId="8" borderId="7" xfId="0" applyFont="1" applyFill="1" applyBorder="1" applyAlignment="1">
      <alignment horizontal="center" vertical="center" wrapText="1"/>
    </xf>
    <xf numFmtId="0" fontId="6" fillId="8" borderId="6" xfId="0" applyFont="1" applyFill="1" applyBorder="1" applyAlignment="1">
      <alignment horizontal="center" vertical="center" wrapText="1"/>
    </xf>
    <xf numFmtId="0" fontId="3" fillId="0" borderId="14" xfId="0" applyFont="1" applyFill="1" applyBorder="1" applyAlignment="1">
      <alignment vertical="center" wrapText="1"/>
    </xf>
    <xf numFmtId="0" fontId="4" fillId="0" borderId="15" xfId="0" applyFont="1" applyFill="1" applyBorder="1" applyAlignment="1">
      <alignment vertical="center" wrapText="1"/>
    </xf>
    <xf numFmtId="0" fontId="4" fillId="0" borderId="12" xfId="0" applyFont="1" applyFill="1" applyBorder="1" applyAlignment="1">
      <alignment vertical="center" wrapText="1"/>
    </xf>
    <xf numFmtId="0" fontId="15" fillId="10" borderId="5" xfId="4" applyFont="1" applyBorder="1" applyAlignment="1">
      <alignment horizontal="center" vertical="center" wrapText="1"/>
    </xf>
    <xf numFmtId="0" fontId="15" fillId="10" borderId="7" xfId="4" applyFont="1" applyBorder="1" applyAlignment="1">
      <alignment horizontal="center" vertical="center" wrapText="1"/>
    </xf>
    <xf numFmtId="0" fontId="15" fillId="10" borderId="6" xfId="4" applyFont="1" applyBorder="1" applyAlignment="1">
      <alignment horizontal="center" vertical="center" wrapText="1"/>
    </xf>
    <xf numFmtId="0" fontId="1" fillId="13" borderId="1" xfId="5" applyBorder="1"/>
    <xf numFmtId="165" fontId="3" fillId="11" borderId="8" xfId="1" applyNumberFormat="1" applyFont="1" applyFill="1" applyBorder="1" applyAlignment="1">
      <alignment horizontal="center" vertical="center" wrapText="1"/>
    </xf>
    <xf numFmtId="165" fontId="3" fillId="11" borderId="10" xfId="1"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0" fontId="9" fillId="5" borderId="37" xfId="0" applyFont="1" applyFill="1" applyBorder="1" applyAlignment="1">
      <alignment horizontal="center" vertical="center" wrapText="1"/>
    </xf>
    <xf numFmtId="0" fontId="9" fillId="5" borderId="7" xfId="0" applyFont="1" applyFill="1" applyBorder="1" applyAlignment="1">
      <alignment horizontal="center" vertical="center" wrapText="1"/>
    </xf>
    <xf numFmtId="0" fontId="9" fillId="5" borderId="32" xfId="0" applyFont="1" applyFill="1" applyBorder="1" applyAlignment="1">
      <alignment horizontal="center" vertical="center" wrapText="1"/>
    </xf>
    <xf numFmtId="0" fontId="6" fillId="11" borderId="1" xfId="0" applyFont="1" applyFill="1" applyBorder="1" applyAlignment="1">
      <alignment horizontal="left" vertical="center" wrapText="1"/>
    </xf>
    <xf numFmtId="0" fontId="5" fillId="3" borderId="0" xfId="0" applyFont="1" applyFill="1" applyBorder="1" applyAlignment="1">
      <alignment horizontal="center" vertical="center" wrapText="1"/>
    </xf>
    <xf numFmtId="0" fontId="5" fillId="3" borderId="24"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5" fillId="5" borderId="0" xfId="0" applyFont="1" applyFill="1" applyBorder="1" applyAlignment="1">
      <alignment horizontal="left" vertical="center" wrapText="1"/>
    </xf>
    <xf numFmtId="0" fontId="5" fillId="5" borderId="24" xfId="0" applyFont="1" applyFill="1" applyBorder="1" applyAlignment="1">
      <alignment horizontal="left" vertical="center" wrapText="1"/>
    </xf>
    <xf numFmtId="0" fontId="15" fillId="14" borderId="1" xfId="6" applyFont="1" applyBorder="1" applyAlignment="1">
      <alignment horizontal="center" vertical="center" wrapText="1"/>
    </xf>
    <xf numFmtId="0" fontId="15" fillId="10" borderId="1" xfId="4" applyFont="1" applyBorder="1" applyAlignment="1">
      <alignment horizontal="center" vertical="center" wrapText="1"/>
    </xf>
    <xf numFmtId="165" fontId="3" fillId="0" borderId="1" xfId="1" applyNumberFormat="1" applyFont="1" applyFill="1" applyBorder="1" applyAlignment="1">
      <alignment horizontal="left" vertical="center" wrapText="1"/>
    </xf>
    <xf numFmtId="165" fontId="3" fillId="11" borderId="50" xfId="1" applyNumberFormat="1" applyFont="1" applyFill="1" applyBorder="1" applyAlignment="1">
      <alignment horizontal="center" vertical="center" wrapText="1"/>
    </xf>
    <xf numFmtId="165" fontId="3" fillId="11" borderId="51" xfId="1" applyNumberFormat="1" applyFont="1" applyFill="1" applyBorder="1" applyAlignment="1">
      <alignment horizontal="center" vertical="center" wrapText="1"/>
    </xf>
    <xf numFmtId="9" fontId="1" fillId="15" borderId="1" xfId="7" applyNumberFormat="1" applyBorder="1" applyAlignment="1">
      <alignment horizontal="center" vertical="center" wrapText="1"/>
    </xf>
    <xf numFmtId="0" fontId="17" fillId="0" borderId="8" xfId="2" applyFont="1" applyBorder="1" applyAlignment="1">
      <alignment horizontal="left" vertical="center"/>
    </xf>
    <xf numFmtId="0" fontId="17" fillId="0" borderId="9" xfId="2" applyFont="1" applyBorder="1" applyAlignment="1">
      <alignment horizontal="left" vertical="center"/>
    </xf>
    <xf numFmtId="0" fontId="3" fillId="11" borderId="8" xfId="0" applyFont="1" applyFill="1" applyBorder="1" applyAlignment="1">
      <alignment horizontal="left" vertical="center"/>
    </xf>
    <xf numFmtId="0" fontId="3" fillId="11" borderId="10" xfId="0" applyFont="1" applyFill="1" applyBorder="1" applyAlignment="1">
      <alignment horizontal="left" vertical="center"/>
    </xf>
    <xf numFmtId="0" fontId="8" fillId="8" borderId="2" xfId="0" applyFont="1" applyFill="1" applyBorder="1" applyAlignment="1">
      <alignment horizontal="center" vertical="center" wrapText="1"/>
    </xf>
    <xf numFmtId="0" fontId="8" fillId="8" borderId="3" xfId="0" applyFont="1" applyFill="1" applyBorder="1" applyAlignment="1">
      <alignment horizontal="center" vertical="center" wrapText="1"/>
    </xf>
    <xf numFmtId="0" fontId="8" fillId="8" borderId="4" xfId="0" applyFont="1" applyFill="1" applyBorder="1" applyAlignment="1">
      <alignment horizontal="center" vertical="center" wrapText="1"/>
    </xf>
    <xf numFmtId="165" fontId="5" fillId="0" borderId="1" xfId="1" applyNumberFormat="1" applyFont="1" applyFill="1" applyBorder="1" applyAlignment="1">
      <alignment horizontal="left" vertical="center" wrapText="1"/>
    </xf>
    <xf numFmtId="10" fontId="0" fillId="13" borderId="2" xfId="5" applyNumberFormat="1" applyFont="1" applyBorder="1" applyAlignment="1">
      <alignment horizontal="center" vertical="center" wrapText="1"/>
    </xf>
    <xf numFmtId="9" fontId="0" fillId="13" borderId="2" xfId="5" applyNumberFormat="1" applyFont="1" applyBorder="1" applyAlignment="1">
      <alignment horizontal="center" vertical="center" wrapText="1"/>
    </xf>
    <xf numFmtId="0" fontId="5" fillId="0" borderId="11"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2" fillId="0" borderId="8" xfId="2" applyBorder="1" applyAlignment="1">
      <alignment horizontal="center"/>
    </xf>
    <xf numFmtId="0" fontId="2" fillId="0" borderId="9" xfId="2" applyBorder="1" applyAlignment="1">
      <alignment horizontal="center"/>
    </xf>
    <xf numFmtId="0" fontId="0" fillId="15" borderId="13" xfId="7" applyFont="1" applyBorder="1" applyAlignment="1">
      <alignment horizontal="left" vertical="center" wrapText="1"/>
    </xf>
    <xf numFmtId="0" fontId="1" fillId="15" borderId="47" xfId="7" applyBorder="1" applyAlignment="1">
      <alignment horizontal="left" vertical="center" wrapText="1"/>
    </xf>
    <xf numFmtId="0" fontId="1" fillId="15" borderId="16" xfId="7" applyBorder="1" applyAlignment="1">
      <alignment horizontal="left" vertical="center" wrapText="1"/>
    </xf>
    <xf numFmtId="0" fontId="15" fillId="10" borderId="30" xfId="4" applyFont="1" applyBorder="1" applyAlignment="1">
      <alignment horizontal="center" vertical="center" wrapText="1"/>
    </xf>
    <xf numFmtId="0" fontId="5" fillId="0" borderId="8"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34" xfId="0" applyFont="1" applyFill="1" applyBorder="1" applyAlignment="1">
      <alignment horizontal="center" vertical="center" wrapText="1"/>
    </xf>
    <xf numFmtId="0" fontId="5" fillId="0" borderId="38"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3" fillId="11" borderId="2" xfId="0" applyFont="1" applyFill="1" applyBorder="1" applyAlignment="1">
      <alignment horizontal="left" vertical="center" wrapText="1"/>
    </xf>
    <xf numFmtId="0" fontId="3" fillId="11" borderId="3" xfId="0" applyFont="1" applyFill="1" applyBorder="1" applyAlignment="1">
      <alignment horizontal="left" vertical="center" wrapText="1"/>
    </xf>
    <xf numFmtId="0" fontId="3" fillId="11" borderId="4" xfId="0" applyFont="1" applyFill="1" applyBorder="1" applyAlignment="1">
      <alignment horizontal="left" vertical="center" wrapText="1"/>
    </xf>
    <xf numFmtId="0" fontId="15" fillId="10" borderId="19" xfId="4" applyFont="1" applyBorder="1" applyAlignment="1">
      <alignment horizontal="left" vertical="center" wrapText="1"/>
    </xf>
    <xf numFmtId="0" fontId="15" fillId="10" borderId="21" xfId="4" applyFont="1" applyBorder="1" applyAlignment="1">
      <alignment horizontal="left" vertical="center" wrapText="1"/>
    </xf>
    <xf numFmtId="0" fontId="15" fillId="10" borderId="20" xfId="4" applyFont="1" applyBorder="1" applyAlignment="1">
      <alignment horizontal="left" vertical="center" wrapText="1"/>
    </xf>
    <xf numFmtId="165" fontId="3" fillId="11" borderId="2" xfId="0" applyNumberFormat="1" applyFont="1" applyFill="1" applyBorder="1" applyAlignment="1">
      <alignment horizontal="left" vertical="center" wrapText="1"/>
    </xf>
    <xf numFmtId="0" fontId="6" fillId="11" borderId="16" xfId="0" applyFont="1" applyFill="1" applyBorder="1" applyAlignment="1">
      <alignment horizontal="left" vertical="center" wrapText="1"/>
    </xf>
    <xf numFmtId="165" fontId="13" fillId="0" borderId="22" xfId="1" applyNumberFormat="1" applyFont="1" applyFill="1" applyBorder="1" applyAlignment="1">
      <alignment horizontal="center" vertical="center" wrapText="1"/>
    </xf>
    <xf numFmtId="0" fontId="13" fillId="0" borderId="15" xfId="0" applyFont="1" applyBorder="1" applyAlignment="1">
      <alignment horizontal="center" vertical="center" wrapText="1"/>
    </xf>
    <xf numFmtId="0" fontId="13" fillId="0" borderId="12" xfId="0" applyFont="1" applyBorder="1" applyAlignment="1">
      <alignment horizontal="center" vertical="center" wrapText="1"/>
    </xf>
    <xf numFmtId="165" fontId="13" fillId="0" borderId="12" xfId="1" applyNumberFormat="1" applyFont="1" applyFill="1" applyBorder="1" applyAlignment="1">
      <alignment horizontal="center" vertical="center" wrapText="1"/>
    </xf>
    <xf numFmtId="0" fontId="13" fillId="0" borderId="20" xfId="0" applyFont="1" applyBorder="1" applyAlignment="1">
      <alignment horizontal="center" vertical="center" wrapText="1"/>
    </xf>
    <xf numFmtId="0" fontId="7" fillId="11" borderId="1" xfId="0" applyFont="1" applyFill="1" applyBorder="1" applyAlignment="1">
      <alignment horizontal="left" vertical="center" wrapText="1"/>
    </xf>
    <xf numFmtId="0" fontId="6" fillId="11" borderId="2" xfId="0" applyFont="1" applyFill="1" applyBorder="1" applyAlignment="1">
      <alignment horizontal="left" vertical="center" wrapText="1"/>
    </xf>
    <xf numFmtId="0" fontId="6" fillId="11" borderId="4" xfId="0" applyFont="1" applyFill="1" applyBorder="1" applyAlignment="1">
      <alignment horizontal="left" vertical="center" wrapText="1"/>
    </xf>
    <xf numFmtId="165" fontId="1" fillId="13" borderId="8" xfId="5" applyNumberFormat="1" applyBorder="1" applyAlignment="1">
      <alignment horizontal="left" vertical="center" wrapText="1"/>
    </xf>
    <xf numFmtId="165" fontId="1" fillId="13" borderId="9" xfId="5" applyNumberFormat="1" applyBorder="1" applyAlignment="1">
      <alignment horizontal="left" vertical="center" wrapText="1"/>
    </xf>
    <xf numFmtId="165" fontId="1" fillId="13" borderId="10" xfId="5" applyNumberFormat="1" applyBorder="1" applyAlignment="1">
      <alignment horizontal="left" vertical="center" wrapText="1"/>
    </xf>
    <xf numFmtId="165" fontId="1" fillId="13" borderId="5" xfId="5" applyNumberFormat="1" applyBorder="1" applyAlignment="1">
      <alignment horizontal="left" vertical="center" wrapText="1"/>
    </xf>
    <xf numFmtId="165" fontId="1" fillId="13" borderId="7" xfId="5" applyNumberFormat="1" applyBorder="1" applyAlignment="1">
      <alignment horizontal="left" vertical="center" wrapText="1"/>
    </xf>
    <xf numFmtId="165" fontId="1" fillId="13" borderId="6" xfId="5" applyNumberFormat="1" applyBorder="1" applyAlignment="1">
      <alignment horizontal="left" vertical="center" wrapText="1"/>
    </xf>
    <xf numFmtId="0" fontId="2" fillId="0" borderId="4" xfId="2" applyBorder="1" applyAlignment="1">
      <alignment horizontal="center"/>
    </xf>
    <xf numFmtId="9" fontId="1" fillId="15" borderId="15" xfId="7" applyNumberFormat="1" applyBorder="1" applyAlignment="1">
      <alignment horizontal="center" vertical="center" wrapText="1"/>
    </xf>
    <xf numFmtId="9" fontId="1" fillId="15" borderId="12" xfId="7" applyNumberFormat="1" applyBorder="1" applyAlignment="1">
      <alignment horizontal="center"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vertical="center" wrapText="1"/>
    </xf>
    <xf numFmtId="0" fontId="15" fillId="10" borderId="46" xfId="4" applyFont="1" applyBorder="1" applyAlignment="1">
      <alignment horizontal="left" vertical="center" wrapText="1"/>
    </xf>
    <xf numFmtId="0" fontId="2" fillId="0" borderId="2" xfId="2" applyBorder="1" applyAlignment="1">
      <alignment horizontal="center" vertical="center"/>
    </xf>
    <xf numFmtId="0" fontId="2" fillId="0" borderId="4" xfId="2" applyBorder="1" applyAlignment="1">
      <alignment horizontal="center" vertical="center"/>
    </xf>
    <xf numFmtId="0" fontId="0" fillId="13" borderId="13" xfId="5" applyFont="1" applyBorder="1" applyAlignment="1">
      <alignment horizontal="left" vertical="center" wrapText="1"/>
    </xf>
    <xf numFmtId="0" fontId="1" fillId="13" borderId="47" xfId="5" applyBorder="1" applyAlignment="1">
      <alignment horizontal="left" vertical="center" wrapText="1"/>
    </xf>
    <xf numFmtId="0" fontId="1" fillId="13" borderId="16" xfId="5" applyBorder="1" applyAlignment="1">
      <alignment horizontal="left" vertical="center" wrapText="1"/>
    </xf>
    <xf numFmtId="0" fontId="5" fillId="4" borderId="14" xfId="0" applyFont="1" applyFill="1" applyBorder="1" applyAlignment="1">
      <alignment horizontal="center" vertical="center" wrapText="1"/>
    </xf>
    <xf numFmtId="0" fontId="10" fillId="0" borderId="15" xfId="0" applyFont="1" applyBorder="1" applyAlignment="1">
      <alignment horizontal="center" vertical="center" wrapText="1"/>
    </xf>
    <xf numFmtId="0" fontId="10" fillId="0" borderId="12" xfId="0" applyFont="1" applyBorder="1" applyAlignment="1">
      <alignment horizontal="center" vertical="center" wrapText="1"/>
    </xf>
    <xf numFmtId="0" fontId="5" fillId="6" borderId="14"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10" fillId="0" borderId="22" xfId="0" applyFont="1" applyBorder="1" applyAlignment="1">
      <alignment horizontal="center" vertical="center" wrapText="1"/>
    </xf>
    <xf numFmtId="0" fontId="10" fillId="0" borderId="11" xfId="0" applyFont="1" applyBorder="1" applyAlignment="1">
      <alignment horizontal="center" vertical="center" wrapText="1"/>
    </xf>
    <xf numFmtId="165" fontId="10" fillId="0" borderId="22" xfId="1" applyNumberFormat="1" applyFont="1" applyFill="1" applyBorder="1" applyAlignment="1">
      <alignment horizontal="center" vertical="center" wrapText="1"/>
    </xf>
    <xf numFmtId="165" fontId="10" fillId="0" borderId="11" xfId="1" applyNumberFormat="1" applyFont="1" applyFill="1" applyBorder="1" applyAlignment="1">
      <alignment horizontal="center" vertical="center" wrapText="1"/>
    </xf>
    <xf numFmtId="165" fontId="10" fillId="0" borderId="12" xfId="1" applyNumberFormat="1" applyFont="1" applyFill="1" applyBorder="1" applyAlignment="1">
      <alignment horizontal="center" vertical="center" wrapText="1"/>
    </xf>
    <xf numFmtId="0" fontId="10" fillId="0" borderId="26"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23" xfId="0" applyFont="1" applyBorder="1" applyAlignment="1">
      <alignment horizontal="center" vertical="center" wrapText="1"/>
    </xf>
    <xf numFmtId="0" fontId="10" fillId="0" borderId="25" xfId="0" applyFont="1" applyBorder="1" applyAlignment="1">
      <alignment horizontal="center" vertical="center" wrapText="1"/>
    </xf>
    <xf numFmtId="0" fontId="10" fillId="0" borderId="21" xfId="0" applyFont="1" applyBorder="1" applyAlignment="1">
      <alignment horizontal="center" vertical="center" wrapText="1"/>
    </xf>
    <xf numFmtId="0" fontId="10" fillId="0" borderId="27" xfId="0" applyFont="1" applyBorder="1" applyAlignment="1">
      <alignment horizontal="center" vertical="center" wrapText="1"/>
    </xf>
    <xf numFmtId="0" fontId="1" fillId="15" borderId="1" xfId="7" applyBorder="1" applyAlignment="1">
      <alignment horizontal="left" vertical="center" wrapText="1"/>
    </xf>
    <xf numFmtId="0" fontId="5" fillId="0" borderId="1" xfId="0" applyFont="1" applyBorder="1" applyAlignment="1">
      <alignment horizontal="left" vertical="center" wrapText="1"/>
    </xf>
    <xf numFmtId="0" fontId="10" fillId="0" borderId="1" xfId="0" applyFont="1" applyBorder="1" applyAlignment="1">
      <alignment vertical="center" wrapText="1"/>
    </xf>
    <xf numFmtId="0" fontId="15" fillId="10" borderId="16" xfId="4" applyFont="1" applyBorder="1" applyAlignment="1">
      <alignment horizontal="center" vertical="center" wrapText="1"/>
    </xf>
    <xf numFmtId="165" fontId="3" fillId="11" borderId="1" xfId="1" applyNumberFormat="1" applyFont="1" applyFill="1" applyBorder="1" applyAlignment="1">
      <alignment horizontal="center" vertical="center" wrapText="1"/>
    </xf>
    <xf numFmtId="0" fontId="0" fillId="15" borderId="1" xfId="7" applyFont="1" applyBorder="1" applyAlignment="1">
      <alignment horizontal="left" vertical="center" wrapText="1"/>
    </xf>
    <xf numFmtId="0" fontId="1" fillId="15" borderId="1" xfId="7" applyBorder="1" applyAlignment="1">
      <alignment vertical="center" wrapText="1"/>
    </xf>
    <xf numFmtId="0" fontId="8" fillId="0" borderId="22" xfId="0" applyFont="1" applyBorder="1" applyAlignment="1">
      <alignment horizontal="left" vertical="center" wrapText="1"/>
    </xf>
    <xf numFmtId="0" fontId="13" fillId="0" borderId="22" xfId="0" applyFont="1" applyBorder="1" applyAlignment="1">
      <alignment vertical="center" wrapText="1"/>
    </xf>
    <xf numFmtId="0" fontId="13" fillId="0" borderId="23" xfId="0" applyFont="1" applyBorder="1" applyAlignment="1">
      <alignment horizontal="center" vertical="center" wrapText="1"/>
    </xf>
    <xf numFmtId="0" fontId="13" fillId="0" borderId="24"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0" xfId="0" applyFont="1" applyBorder="1" applyAlignment="1">
      <alignment horizontal="center" vertical="center" wrapText="1"/>
    </xf>
    <xf numFmtId="0" fontId="5" fillId="0" borderId="24" xfId="0" applyFont="1" applyFill="1" applyBorder="1" applyAlignment="1">
      <alignment horizontal="center" vertical="center" wrapText="1"/>
    </xf>
    <xf numFmtId="0" fontId="6" fillId="11" borderId="8" xfId="0" applyFont="1" applyFill="1" applyBorder="1" applyAlignment="1">
      <alignment horizontal="center" vertical="center" wrapText="1"/>
    </xf>
    <xf numFmtId="0" fontId="6" fillId="11" borderId="10" xfId="0" applyFont="1" applyFill="1" applyBorder="1" applyAlignment="1">
      <alignment horizontal="center" vertical="center" wrapText="1"/>
    </xf>
    <xf numFmtId="0" fontId="7" fillId="11" borderId="1" xfId="0" applyFont="1" applyFill="1" applyBorder="1" applyAlignment="1">
      <alignment horizontal="center" vertical="center" wrapText="1"/>
    </xf>
    <xf numFmtId="0" fontId="3" fillId="0" borderId="2" xfId="0" applyFont="1" applyFill="1" applyBorder="1" applyAlignment="1">
      <alignment vertical="center" wrapText="1"/>
    </xf>
    <xf numFmtId="0" fontId="3" fillId="0" borderId="3" xfId="0" applyFont="1" applyFill="1" applyBorder="1" applyAlignment="1">
      <alignment vertical="center" wrapText="1"/>
    </xf>
    <xf numFmtId="0" fontId="3" fillId="0" borderId="4" xfId="0" applyFont="1" applyFill="1" applyBorder="1" applyAlignment="1">
      <alignment vertical="center" wrapText="1"/>
    </xf>
    <xf numFmtId="0" fontId="0" fillId="15" borderId="14" xfId="7" applyFont="1" applyBorder="1" applyAlignment="1">
      <alignment horizontal="center" vertical="center" wrapText="1"/>
    </xf>
    <xf numFmtId="0" fontId="1" fillId="15" borderId="36" xfId="7" applyBorder="1" applyAlignment="1">
      <alignment horizontal="center" vertical="center" wrapText="1"/>
    </xf>
    <xf numFmtId="0" fontId="0" fillId="15" borderId="13" xfId="7" applyFont="1" applyBorder="1" applyAlignment="1">
      <alignment horizontal="center" vertical="center" wrapText="1"/>
    </xf>
    <xf numFmtId="0" fontId="1" fillId="15" borderId="47" xfId="7" applyBorder="1" applyAlignment="1">
      <alignment horizontal="center" vertical="center" wrapText="1"/>
    </xf>
    <xf numFmtId="0" fontId="1" fillId="15" borderId="16" xfId="7" applyBorder="1" applyAlignment="1">
      <alignment horizontal="center" vertical="center" wrapText="1"/>
    </xf>
    <xf numFmtId="0" fontId="5" fillId="0" borderId="13" xfId="0" applyFont="1" applyFill="1" applyBorder="1" applyAlignment="1">
      <alignment horizontal="center" vertical="center" wrapText="1"/>
    </xf>
    <xf numFmtId="0" fontId="8" fillId="0" borderId="24" xfId="0" applyFont="1" applyBorder="1" applyAlignment="1">
      <alignment horizontal="left" vertical="center" wrapText="1"/>
    </xf>
    <xf numFmtId="0" fontId="13" fillId="0" borderId="24" xfId="0" applyFont="1" applyBorder="1" applyAlignment="1">
      <alignment vertical="center" wrapText="1"/>
    </xf>
    <xf numFmtId="0" fontId="13" fillId="0" borderId="11" xfId="0" applyFont="1" applyBorder="1" applyAlignment="1">
      <alignment vertical="center" wrapText="1"/>
    </xf>
    <xf numFmtId="0" fontId="3" fillId="11" borderId="1" xfId="0" applyFont="1" applyFill="1" applyBorder="1" applyAlignment="1">
      <alignment horizontal="left" vertical="center"/>
    </xf>
    <xf numFmtId="165" fontId="0" fillId="13" borderId="8" xfId="5" applyNumberFormat="1" applyFont="1" applyBorder="1" applyAlignment="1">
      <alignment horizontal="left" vertical="center" wrapText="1"/>
    </xf>
    <xf numFmtId="0" fontId="15" fillId="14" borderId="8" xfId="6" applyFont="1" applyBorder="1" applyAlignment="1">
      <alignment horizontal="center" vertical="center" wrapText="1"/>
    </xf>
    <xf numFmtId="0" fontId="15" fillId="14" borderId="9" xfId="6" applyFont="1" applyBorder="1" applyAlignment="1">
      <alignment horizontal="center" vertical="center" wrapText="1"/>
    </xf>
    <xf numFmtId="0" fontId="15" fillId="14" borderId="35" xfId="6" applyFont="1" applyBorder="1" applyAlignment="1">
      <alignment horizontal="center" vertical="center" wrapText="1"/>
    </xf>
    <xf numFmtId="0" fontId="1" fillId="13" borderId="18" xfId="5" applyBorder="1" applyAlignment="1">
      <alignment horizontal="left" vertical="center" wrapText="1"/>
    </xf>
    <xf numFmtId="0" fontId="1" fillId="13" borderId="22" xfId="5" applyBorder="1" applyAlignment="1">
      <alignment vertical="center" wrapText="1"/>
    </xf>
    <xf numFmtId="0" fontId="1" fillId="13" borderId="11" xfId="5" applyBorder="1" applyAlignment="1">
      <alignment vertical="center" wrapText="1"/>
    </xf>
    <xf numFmtId="0" fontId="1" fillId="13" borderId="35" xfId="5" applyBorder="1" applyAlignment="1">
      <alignment horizontal="center" vertical="center" wrapText="1"/>
    </xf>
    <xf numFmtId="0" fontId="1" fillId="13" borderId="24" xfId="5" applyBorder="1" applyAlignment="1">
      <alignment horizontal="center" vertical="center" wrapText="1"/>
    </xf>
    <xf numFmtId="0" fontId="1" fillId="13" borderId="32" xfId="5" applyBorder="1" applyAlignment="1">
      <alignment horizontal="center" vertical="center" wrapText="1"/>
    </xf>
    <xf numFmtId="0" fontId="6" fillId="12" borderId="1" xfId="0" applyFont="1" applyFill="1" applyBorder="1" applyAlignment="1">
      <alignment horizontal="left" vertical="center" wrapText="1"/>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1" fillId="15" borderId="13" xfId="7" applyBorder="1" applyAlignment="1">
      <alignment horizontal="center" vertical="center" wrapText="1"/>
    </xf>
    <xf numFmtId="0" fontId="15" fillId="10" borderId="9" xfId="4" applyFont="1" applyBorder="1" applyAlignment="1">
      <alignment horizontal="left" vertical="center" wrapText="1"/>
    </xf>
    <xf numFmtId="0" fontId="3" fillId="0" borderId="2" xfId="0" applyFont="1" applyFill="1" applyBorder="1" applyAlignment="1">
      <alignment horizontal="left" vertical="center" wrapText="1"/>
    </xf>
    <xf numFmtId="0" fontId="15" fillId="14" borderId="19" xfId="6" applyFont="1" applyBorder="1" applyAlignment="1">
      <alignment horizontal="left" vertical="center" wrapText="1"/>
    </xf>
    <xf numFmtId="0" fontId="15" fillId="14" borderId="21" xfId="6" applyFont="1" applyBorder="1" applyAlignment="1">
      <alignment horizontal="left" vertical="center" wrapText="1"/>
    </xf>
    <xf numFmtId="0" fontId="15" fillId="14" borderId="20" xfId="6" applyFont="1" applyBorder="1" applyAlignment="1">
      <alignment horizontal="left" vertical="center" wrapText="1"/>
    </xf>
    <xf numFmtId="0" fontId="15" fillId="14" borderId="19" xfId="6" applyFont="1" applyBorder="1" applyAlignment="1">
      <alignment horizontal="center" vertical="center" wrapText="1"/>
    </xf>
    <xf numFmtId="0" fontId="15" fillId="14" borderId="21" xfId="6" applyFont="1" applyBorder="1" applyAlignment="1">
      <alignment horizontal="center" vertical="center" wrapText="1"/>
    </xf>
    <xf numFmtId="0" fontId="15" fillId="14" borderId="20" xfId="6" applyFont="1" applyBorder="1" applyAlignment="1">
      <alignment horizontal="center" vertical="center" wrapText="1"/>
    </xf>
    <xf numFmtId="165" fontId="3" fillId="0" borderId="5" xfId="1" applyNumberFormat="1" applyFont="1" applyFill="1" applyBorder="1" applyAlignment="1">
      <alignment horizontal="center" vertical="center" wrapText="1"/>
    </xf>
    <xf numFmtId="165" fontId="3" fillId="0" borderId="6" xfId="1"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3" fillId="0" borderId="8"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8" xfId="0" applyFont="1" applyFill="1" applyBorder="1" applyAlignment="1">
      <alignment horizontal="left" vertical="center"/>
    </xf>
    <xf numFmtId="0" fontId="3" fillId="0" borderId="9" xfId="0" applyFont="1" applyFill="1" applyBorder="1" applyAlignment="1">
      <alignment horizontal="left" vertical="center"/>
    </xf>
    <xf numFmtId="0" fontId="3" fillId="0" borderId="10" xfId="0" applyFont="1" applyFill="1" applyBorder="1" applyAlignment="1">
      <alignment horizontal="left" vertical="center"/>
    </xf>
    <xf numFmtId="0" fontId="15" fillId="10" borderId="8" xfId="4" applyFont="1" applyBorder="1" applyAlignment="1">
      <alignment horizontal="left" vertical="center" wrapText="1"/>
    </xf>
    <xf numFmtId="0" fontId="15" fillId="10" borderId="35" xfId="4" applyFont="1" applyBorder="1" applyAlignment="1">
      <alignment horizontal="left" vertical="center" wrapText="1"/>
    </xf>
    <xf numFmtId="0" fontId="1" fillId="15" borderId="20" xfId="7" applyBorder="1" applyAlignment="1">
      <alignment horizontal="left" vertical="center" wrapText="1"/>
    </xf>
    <xf numFmtId="0" fontId="1" fillId="15" borderId="42" xfId="7" applyBorder="1" applyAlignment="1">
      <alignment horizontal="left" vertical="center" wrapText="1"/>
    </xf>
    <xf numFmtId="0" fontId="1" fillId="15" borderId="43" xfId="7" applyBorder="1" applyAlignment="1">
      <alignment horizontal="left" vertical="center" wrapText="1"/>
    </xf>
    <xf numFmtId="0" fontId="1" fillId="15" borderId="44" xfId="7" applyBorder="1" applyAlignment="1">
      <alignment horizontal="left" vertical="center" wrapText="1"/>
    </xf>
    <xf numFmtId="165" fontId="1" fillId="15" borderId="1" xfId="7" applyNumberFormat="1" applyBorder="1" applyAlignment="1">
      <alignment horizontal="left" vertical="center" wrapText="1"/>
    </xf>
    <xf numFmtId="0" fontId="10" fillId="0" borderId="5" xfId="0" applyFont="1" applyBorder="1" applyAlignment="1">
      <alignment horizontal="center" vertical="center" wrapText="1"/>
    </xf>
    <xf numFmtId="0" fontId="10" fillId="0" borderId="32" xfId="0" applyFont="1" applyBorder="1" applyAlignment="1">
      <alignment horizontal="center" vertical="center" wrapText="1"/>
    </xf>
    <xf numFmtId="0" fontId="5" fillId="0" borderId="11" xfId="0" applyFont="1" applyBorder="1" applyAlignment="1">
      <alignment vertical="center" wrapText="1"/>
    </xf>
    <xf numFmtId="0" fontId="8" fillId="0" borderId="0" xfId="0" applyFont="1" applyBorder="1" applyAlignment="1">
      <alignment horizontal="left" vertical="center" wrapText="1"/>
    </xf>
    <xf numFmtId="0" fontId="13" fillId="0" borderId="0" xfId="0" applyFont="1" applyBorder="1" applyAlignment="1">
      <alignment vertical="center" wrapText="1"/>
    </xf>
    <xf numFmtId="0" fontId="8"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6" fillId="0" borderId="3" xfId="0" applyFont="1" applyBorder="1" applyAlignment="1">
      <alignment horizontal="center"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12" borderId="2" xfId="0" applyFont="1" applyFill="1" applyBorder="1" applyAlignment="1">
      <alignment horizontal="left" vertical="center" wrapText="1"/>
    </xf>
    <xf numFmtId="0" fontId="3" fillId="12" borderId="3" xfId="0" applyFont="1" applyFill="1" applyBorder="1" applyAlignment="1">
      <alignment horizontal="left" vertical="center" wrapText="1"/>
    </xf>
    <xf numFmtId="0" fontId="1" fillId="17" borderId="15" xfId="7" applyFill="1" applyBorder="1" applyAlignment="1">
      <alignment horizontal="center" vertical="center" wrapText="1"/>
    </xf>
    <xf numFmtId="0" fontId="0" fillId="10" borderId="19" xfId="4" applyFont="1" applyBorder="1" applyAlignment="1">
      <alignment horizontal="center" vertical="center" wrapText="1"/>
    </xf>
    <xf numFmtId="0" fontId="1" fillId="10" borderId="21" xfId="4" applyBorder="1" applyAlignment="1">
      <alignment horizontal="center" vertical="center" wrapText="1"/>
    </xf>
    <xf numFmtId="0" fontId="1" fillId="10" borderId="20" xfId="4" applyBorder="1" applyAlignment="1">
      <alignment horizontal="center" vertical="center" wrapText="1"/>
    </xf>
    <xf numFmtId="0" fontId="1" fillId="10" borderId="25" xfId="4" applyBorder="1" applyAlignment="1">
      <alignment horizontal="center" vertical="center" wrapText="1"/>
    </xf>
    <xf numFmtId="0" fontId="1" fillId="10" borderId="27" xfId="4" applyBorder="1" applyAlignment="1">
      <alignment horizontal="center" vertical="center" wrapText="1"/>
    </xf>
    <xf numFmtId="0" fontId="1" fillId="10" borderId="26" xfId="4" applyBorder="1" applyAlignment="1">
      <alignment horizontal="center" vertical="center" wrapText="1"/>
    </xf>
    <xf numFmtId="0" fontId="8" fillId="7" borderId="27" xfId="0" applyFont="1" applyFill="1" applyBorder="1" applyAlignment="1">
      <alignment horizontal="left" vertical="center" wrapText="1"/>
    </xf>
    <xf numFmtId="0" fontId="13" fillId="0" borderId="27" xfId="0" applyFont="1" applyBorder="1" applyAlignment="1">
      <alignment horizontal="left" vertical="center" wrapText="1"/>
    </xf>
    <xf numFmtId="0" fontId="13" fillId="0" borderId="26" xfId="0" applyFont="1" applyBorder="1" applyAlignment="1">
      <alignment horizontal="left" vertical="center" wrapText="1"/>
    </xf>
    <xf numFmtId="49" fontId="1" fillId="15" borderId="14" xfId="7" applyNumberFormat="1" applyBorder="1" applyAlignment="1">
      <alignment horizontal="center" vertical="center" wrapText="1"/>
    </xf>
    <xf numFmtId="49" fontId="1" fillId="15" borderId="12" xfId="7" applyNumberFormat="1" applyBorder="1" applyAlignment="1">
      <alignment horizontal="center" vertical="center" wrapText="1"/>
    </xf>
    <xf numFmtId="9" fontId="0" fillId="15" borderId="14" xfId="7" applyNumberFormat="1" applyFont="1" applyBorder="1" applyAlignment="1">
      <alignment horizontal="center" vertical="center" wrapText="1"/>
    </xf>
    <xf numFmtId="0" fontId="7" fillId="0" borderId="13" xfId="8" applyFont="1" applyFill="1" applyBorder="1" applyAlignment="1">
      <alignment horizontal="left" vertical="center" wrapText="1"/>
    </xf>
    <xf numFmtId="0" fontId="7" fillId="0" borderId="20" xfId="0" applyFont="1" applyFill="1" applyBorder="1" applyAlignment="1">
      <alignment horizontal="left" vertical="center" wrapText="1"/>
    </xf>
    <xf numFmtId="3" fontId="7" fillId="0" borderId="13" xfId="0" applyNumberFormat="1" applyFont="1" applyFill="1" applyBorder="1" applyAlignment="1">
      <alignment horizontal="left" vertical="center" wrapText="1"/>
    </xf>
    <xf numFmtId="0" fontId="7" fillId="0" borderId="18" xfId="0" applyFont="1" applyFill="1" applyBorder="1" applyAlignment="1">
      <alignment horizontal="left" vertical="center" wrapText="1"/>
    </xf>
    <xf numFmtId="0" fontId="7" fillId="0" borderId="19" xfId="0" applyFont="1" applyFill="1" applyBorder="1" applyAlignment="1">
      <alignment horizontal="center" vertical="center" wrapText="1"/>
    </xf>
    <xf numFmtId="0" fontId="7" fillId="0" borderId="20" xfId="0" applyFont="1" applyFill="1" applyBorder="1" applyAlignment="1">
      <alignment horizontal="center" vertical="center" wrapText="1"/>
    </xf>
    <xf numFmtId="0" fontId="7" fillId="0" borderId="3" xfId="0" applyFont="1" applyFill="1" applyBorder="1" applyAlignment="1">
      <alignment horizontal="center" vertical="center" wrapText="1"/>
    </xf>
    <xf numFmtId="3" fontId="7" fillId="0" borderId="1" xfId="1" applyNumberFormat="1" applyFont="1" applyFill="1" applyBorder="1" applyAlignment="1">
      <alignment horizontal="center" vertical="center" wrapText="1"/>
    </xf>
    <xf numFmtId="0" fontId="7" fillId="0" borderId="2" xfId="0" applyFont="1" applyFill="1" applyBorder="1" applyAlignment="1">
      <alignment horizontal="center" vertical="center"/>
    </xf>
    <xf numFmtId="0" fontId="7" fillId="0" borderId="4" xfId="0" applyFont="1" applyFill="1" applyBorder="1" applyAlignment="1">
      <alignment horizontal="center" vertical="center"/>
    </xf>
    <xf numFmtId="0" fontId="7" fillId="12" borderId="14" xfId="0" applyFont="1" applyFill="1" applyBorder="1" applyAlignment="1">
      <alignment horizontal="left" vertical="center" wrapText="1"/>
    </xf>
    <xf numFmtId="0" fontId="7" fillId="12" borderId="17" xfId="0" applyFont="1" applyFill="1" applyBorder="1" applyAlignment="1">
      <alignment horizontal="left" vertical="center" wrapText="1"/>
    </xf>
    <xf numFmtId="0" fontId="7" fillId="12" borderId="14" xfId="0" applyFont="1" applyFill="1" applyBorder="1" applyAlignment="1">
      <alignment horizontal="center" vertical="center" wrapText="1"/>
    </xf>
    <xf numFmtId="0" fontId="7" fillId="12" borderId="12" xfId="0" applyFont="1" applyFill="1" applyBorder="1" applyAlignment="1">
      <alignment horizontal="center" vertical="center" wrapText="1"/>
    </xf>
    <xf numFmtId="0" fontId="7" fillId="12" borderId="31" xfId="0" applyFont="1" applyFill="1" applyBorder="1" applyAlignment="1">
      <alignment horizontal="center" vertical="center" wrapText="1"/>
    </xf>
    <xf numFmtId="0" fontId="6" fillId="8" borderId="0" xfId="0" applyFont="1" applyFill="1" applyBorder="1" applyAlignment="1">
      <alignment vertical="center" wrapText="1"/>
    </xf>
    <xf numFmtId="165" fontId="8" fillId="8" borderId="0" xfId="0" applyNumberFormat="1" applyFont="1" applyFill="1" applyBorder="1" applyAlignment="1">
      <alignment vertical="center" wrapText="1"/>
    </xf>
    <xf numFmtId="165" fontId="3" fillId="0" borderId="0" xfId="1" applyNumberFormat="1" applyFont="1" applyFill="1" applyBorder="1" applyAlignment="1">
      <alignment horizontal="left" vertical="center" wrapText="1"/>
    </xf>
    <xf numFmtId="165" fontId="6" fillId="8" borderId="1" xfId="0" applyNumberFormat="1" applyFont="1" applyFill="1" applyBorder="1" applyAlignment="1">
      <alignment vertical="center" wrapText="1"/>
    </xf>
    <xf numFmtId="165" fontId="8" fillId="0" borderId="3" xfId="0" applyNumberFormat="1" applyFont="1" applyFill="1" applyBorder="1" applyAlignment="1">
      <alignment horizontal="center" vertical="center" wrapText="1"/>
    </xf>
  </cellXfs>
  <cellStyles count="9">
    <cellStyle name="20% - Accent1" xfId="3" builtinId="30"/>
    <cellStyle name="40% - Accent1" xfId="5" builtinId="31"/>
    <cellStyle name="40% - Accent6" xfId="7" builtinId="51"/>
    <cellStyle name="60% - Accent1" xfId="6" builtinId="32"/>
    <cellStyle name="60% - Accent6" xfId="4" builtinId="52"/>
    <cellStyle name="Comma" xfId="1" builtinId="3"/>
    <cellStyle name="Normal" xfId="0" builtinId="0"/>
    <cellStyle name="Normal 2" xfId="2"/>
    <cellStyle name="Normal 2 2 2 2"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623"/>
  <sheetViews>
    <sheetView tabSelected="1" topLeftCell="A343" zoomScale="55" zoomScaleNormal="55" zoomScaleSheetLayoutView="85" workbookViewId="0">
      <selection activeCell="C345" sqref="C345:C347"/>
    </sheetView>
  </sheetViews>
  <sheetFormatPr defaultColWidth="8.85546875" defaultRowHeight="18" x14ac:dyDescent="0.35"/>
  <cols>
    <col min="1" max="1" width="9.85546875" style="8" customWidth="1"/>
    <col min="2" max="2" width="47.140625" style="7" customWidth="1"/>
    <col min="3" max="3" width="73.85546875" style="7" customWidth="1"/>
    <col min="4" max="4" width="54.85546875" style="8" customWidth="1"/>
    <col min="5" max="5" width="42.42578125" style="2" bestFit="1" customWidth="1"/>
    <col min="6" max="6" width="6.7109375" style="2" customWidth="1"/>
    <col min="7" max="7" width="39.140625" style="2" customWidth="1"/>
    <col min="8" max="8" width="16.140625" style="2" customWidth="1"/>
    <col min="9" max="10" width="4.7109375" style="2" hidden="1" customWidth="1"/>
    <col min="11" max="11" width="8.42578125" style="2" customWidth="1"/>
    <col min="12" max="12" width="19" style="2" customWidth="1"/>
    <col min="13" max="13" width="19.85546875" style="9" customWidth="1"/>
    <col min="14" max="14" width="19.5703125" style="9" customWidth="1"/>
    <col min="15" max="15" width="17.7109375" style="10" customWidth="1"/>
    <col min="16" max="16" width="19" style="10" customWidth="1"/>
    <col min="17" max="17" width="15.85546875" style="10" customWidth="1"/>
    <col min="18" max="18" width="9.140625" style="10" customWidth="1"/>
    <col min="19" max="19" width="20.28515625" style="10" customWidth="1"/>
    <col min="20" max="20" width="16.42578125" style="8" bestFit="1" customWidth="1"/>
    <col min="21" max="21" width="18.5703125" style="8" bestFit="1" customWidth="1"/>
    <col min="22" max="16384" width="8.85546875" style="8"/>
  </cols>
  <sheetData>
    <row r="1" spans="1:19" x14ac:dyDescent="0.35">
      <c r="B1" s="7" t="s">
        <v>24</v>
      </c>
    </row>
    <row r="2" spans="1:19" x14ac:dyDescent="0.35">
      <c r="A2" s="519" t="s">
        <v>213</v>
      </c>
      <c r="B2" s="519"/>
      <c r="C2" s="519"/>
      <c r="D2" s="519"/>
      <c r="E2" s="519"/>
      <c r="F2" s="519"/>
      <c r="G2" s="519"/>
      <c r="H2" s="519"/>
      <c r="I2" s="519"/>
      <c r="J2" s="519"/>
      <c r="K2" s="519"/>
      <c r="L2" s="519"/>
      <c r="M2" s="519"/>
      <c r="N2" s="519"/>
      <c r="O2" s="519"/>
      <c r="P2" s="519"/>
      <c r="Q2" s="519"/>
      <c r="R2" s="519"/>
      <c r="S2" s="520"/>
    </row>
    <row r="3" spans="1:19" x14ac:dyDescent="0.35">
      <c r="A3" s="517" t="s">
        <v>0</v>
      </c>
      <c r="B3" s="517"/>
      <c r="C3" s="518"/>
      <c r="D3" s="588" t="s">
        <v>1357</v>
      </c>
      <c r="E3" s="589"/>
      <c r="F3" s="589"/>
      <c r="G3" s="589"/>
      <c r="H3" s="589"/>
      <c r="I3" s="589"/>
      <c r="J3" s="589"/>
      <c r="K3" s="589"/>
      <c r="L3" s="589"/>
      <c r="M3" s="589"/>
      <c r="N3" s="589"/>
      <c r="O3" s="589"/>
      <c r="P3" s="589"/>
      <c r="Q3" s="589"/>
      <c r="R3" s="589"/>
      <c r="S3" s="590"/>
    </row>
    <row r="4" spans="1:19" x14ac:dyDescent="0.35">
      <c r="A4" s="521" t="s">
        <v>111</v>
      </c>
      <c r="B4" s="521"/>
      <c r="C4" s="522"/>
      <c r="D4" s="591" t="s">
        <v>212</v>
      </c>
      <c r="E4" s="592"/>
      <c r="F4" s="592"/>
      <c r="G4" s="592"/>
      <c r="H4" s="592"/>
      <c r="I4" s="592"/>
      <c r="J4" s="592"/>
      <c r="K4" s="592"/>
      <c r="L4" s="592"/>
      <c r="M4" s="592"/>
      <c r="N4" s="592"/>
      <c r="O4" s="592"/>
      <c r="P4" s="592"/>
      <c r="Q4" s="592"/>
      <c r="R4" s="592"/>
      <c r="S4" s="593"/>
    </row>
    <row r="5" spans="1:19" x14ac:dyDescent="0.35">
      <c r="A5" s="523" t="s">
        <v>113</v>
      </c>
      <c r="B5" s="523"/>
      <c r="C5" s="523"/>
      <c r="D5" s="337" t="s">
        <v>118</v>
      </c>
      <c r="E5" s="337"/>
      <c r="F5" s="337"/>
      <c r="G5" s="337"/>
      <c r="H5" s="337"/>
      <c r="I5" s="337"/>
      <c r="J5" s="337"/>
      <c r="K5" s="337"/>
      <c r="L5" s="338"/>
      <c r="M5" s="339" t="s">
        <v>1</v>
      </c>
      <c r="N5" s="340"/>
      <c r="O5" s="340"/>
      <c r="P5" s="340"/>
      <c r="Q5" s="341"/>
      <c r="R5" s="339" t="s">
        <v>23</v>
      </c>
      <c r="S5" s="341"/>
    </row>
    <row r="6" spans="1:19" x14ac:dyDescent="0.35">
      <c r="A6" s="350" t="s">
        <v>2</v>
      </c>
      <c r="B6" s="350"/>
      <c r="C6" s="348" t="s">
        <v>44</v>
      </c>
      <c r="D6" s="63"/>
      <c r="E6" s="350" t="s">
        <v>3</v>
      </c>
      <c r="F6" s="350"/>
      <c r="G6" s="350" t="s">
        <v>4</v>
      </c>
      <c r="H6" s="350"/>
      <c r="I6" s="350" t="s">
        <v>5</v>
      </c>
      <c r="J6" s="350"/>
      <c r="K6" s="350"/>
      <c r="L6" s="350"/>
      <c r="M6" s="351" t="s">
        <v>6</v>
      </c>
      <c r="N6" s="351"/>
      <c r="O6" s="351"/>
      <c r="P6" s="351"/>
      <c r="Q6" s="351"/>
      <c r="R6" s="351"/>
      <c r="S6" s="351"/>
    </row>
    <row r="7" spans="1:19" x14ac:dyDescent="0.35">
      <c r="A7" s="350"/>
      <c r="B7" s="350"/>
      <c r="C7" s="349"/>
      <c r="D7" s="63" t="s">
        <v>7</v>
      </c>
      <c r="E7" s="350">
        <v>2025</v>
      </c>
      <c r="F7" s="350"/>
      <c r="G7" s="350">
        <v>2031</v>
      </c>
      <c r="H7" s="350"/>
      <c r="I7" s="350">
        <v>2037</v>
      </c>
      <c r="J7" s="350"/>
      <c r="K7" s="350"/>
      <c r="L7" s="350"/>
      <c r="M7" s="351" t="s">
        <v>25</v>
      </c>
      <c r="N7" s="351"/>
      <c r="O7" s="351"/>
      <c r="P7" s="351"/>
      <c r="Q7" s="351"/>
      <c r="R7" s="351"/>
      <c r="S7" s="351"/>
    </row>
    <row r="8" spans="1:19" x14ac:dyDescent="0.35">
      <c r="A8" s="350"/>
      <c r="B8" s="350"/>
      <c r="C8" s="349"/>
      <c r="D8" s="63" t="s">
        <v>8</v>
      </c>
      <c r="E8" s="474">
        <v>0.51</v>
      </c>
      <c r="F8" s="350"/>
      <c r="G8" s="475">
        <v>0.6</v>
      </c>
      <c r="H8" s="350"/>
      <c r="I8" s="475">
        <v>0.75</v>
      </c>
      <c r="J8" s="350"/>
      <c r="K8" s="350"/>
      <c r="L8" s="350"/>
      <c r="M8" s="351"/>
      <c r="N8" s="351"/>
      <c r="O8" s="351"/>
      <c r="P8" s="351"/>
      <c r="Q8" s="351"/>
      <c r="R8" s="351"/>
      <c r="S8" s="351"/>
    </row>
    <row r="9" spans="1:19" x14ac:dyDescent="0.35">
      <c r="A9" s="524" t="s">
        <v>218</v>
      </c>
      <c r="B9" s="524"/>
      <c r="C9" s="524"/>
      <c r="D9" s="417" t="s">
        <v>115</v>
      </c>
      <c r="E9" s="417"/>
      <c r="F9" s="417"/>
      <c r="G9" s="417"/>
      <c r="H9" s="417"/>
      <c r="I9" s="417"/>
      <c r="J9" s="417"/>
      <c r="K9" s="417"/>
      <c r="L9" s="417"/>
      <c r="M9" s="417"/>
      <c r="N9" s="417"/>
      <c r="O9" s="417"/>
      <c r="P9" s="417"/>
      <c r="Q9" s="417"/>
      <c r="R9" s="417"/>
      <c r="S9" s="418"/>
    </row>
    <row r="10" spans="1:19" ht="30" x14ac:dyDescent="0.35">
      <c r="A10" s="403" t="s">
        <v>43</v>
      </c>
      <c r="B10" s="403"/>
      <c r="C10" s="610" t="s">
        <v>112</v>
      </c>
      <c r="D10" s="64"/>
      <c r="E10" s="65" t="s">
        <v>3</v>
      </c>
      <c r="F10" s="319" t="s">
        <v>4</v>
      </c>
      <c r="G10" s="268"/>
      <c r="H10" s="319" t="s">
        <v>4</v>
      </c>
      <c r="I10" s="269"/>
      <c r="J10" s="269"/>
      <c r="K10" s="268"/>
      <c r="L10" s="65" t="s">
        <v>9</v>
      </c>
      <c r="M10" s="319" t="s">
        <v>6</v>
      </c>
      <c r="N10" s="269"/>
      <c r="O10" s="269"/>
      <c r="P10" s="269"/>
      <c r="Q10" s="269"/>
      <c r="R10" s="269"/>
      <c r="S10" s="268"/>
    </row>
    <row r="11" spans="1:19" ht="30" customHeight="1" x14ac:dyDescent="0.35">
      <c r="A11" s="403"/>
      <c r="B11" s="403"/>
      <c r="C11" s="605"/>
      <c r="D11" s="64" t="s">
        <v>7</v>
      </c>
      <c r="E11" s="65">
        <v>2025</v>
      </c>
      <c r="F11" s="319">
        <v>2029</v>
      </c>
      <c r="G11" s="268"/>
      <c r="H11" s="319">
        <v>2033</v>
      </c>
      <c r="I11" s="269"/>
      <c r="J11" s="269"/>
      <c r="K11" s="268"/>
      <c r="L11" s="65">
        <v>2037</v>
      </c>
      <c r="M11" s="383" t="s">
        <v>1355</v>
      </c>
      <c r="N11" s="262"/>
      <c r="O11" s="262"/>
      <c r="P11" s="262"/>
      <c r="Q11" s="262"/>
      <c r="R11" s="262"/>
      <c r="S11" s="263"/>
    </row>
    <row r="12" spans="1:19" ht="46.5" customHeight="1" x14ac:dyDescent="0.35">
      <c r="A12" s="403"/>
      <c r="B12" s="403"/>
      <c r="C12" s="605"/>
      <c r="D12" s="64" t="s">
        <v>8</v>
      </c>
      <c r="E12" s="66">
        <v>0.15</v>
      </c>
      <c r="F12" s="267">
        <v>0.4</v>
      </c>
      <c r="G12" s="268"/>
      <c r="H12" s="267">
        <v>0.55000000000000004</v>
      </c>
      <c r="I12" s="269"/>
      <c r="J12" s="269"/>
      <c r="K12" s="268"/>
      <c r="L12" s="66">
        <v>0.9</v>
      </c>
      <c r="M12" s="264"/>
      <c r="N12" s="265"/>
      <c r="O12" s="265"/>
      <c r="P12" s="265"/>
      <c r="Q12" s="265"/>
      <c r="R12" s="265"/>
      <c r="S12" s="266"/>
    </row>
    <row r="13" spans="1:19" s="11" customFormat="1" x14ac:dyDescent="0.25">
      <c r="A13" s="462" t="s">
        <v>45</v>
      </c>
      <c r="B13" s="462"/>
      <c r="C13" s="606" t="s">
        <v>11</v>
      </c>
      <c r="D13" s="243" t="s">
        <v>12</v>
      </c>
      <c r="E13" s="240" t="s">
        <v>6</v>
      </c>
      <c r="F13" s="242" t="s">
        <v>13</v>
      </c>
      <c r="G13" s="600"/>
      <c r="H13" s="242" t="s">
        <v>14</v>
      </c>
      <c r="I13" s="603"/>
      <c r="J13" s="603"/>
      <c r="K13" s="600"/>
      <c r="L13" s="240" t="s">
        <v>15</v>
      </c>
      <c r="M13" s="249" t="s">
        <v>16</v>
      </c>
      <c r="N13" s="251" t="s">
        <v>17</v>
      </c>
      <c r="O13" s="589"/>
      <c r="P13" s="589"/>
      <c r="Q13" s="589"/>
      <c r="R13" s="589"/>
      <c r="S13" s="590"/>
    </row>
    <row r="14" spans="1:19" s="11" customFormat="1" x14ac:dyDescent="0.25">
      <c r="A14" s="462"/>
      <c r="B14" s="462"/>
      <c r="C14" s="607"/>
      <c r="D14" s="406"/>
      <c r="E14" s="594"/>
      <c r="F14" s="601"/>
      <c r="G14" s="406"/>
      <c r="H14" s="601"/>
      <c r="I14" s="247"/>
      <c r="J14" s="247"/>
      <c r="K14" s="406"/>
      <c r="L14" s="594"/>
      <c r="M14" s="596"/>
      <c r="N14" s="254" t="s">
        <v>38</v>
      </c>
      <c r="O14" s="598"/>
      <c r="P14" s="251" t="s">
        <v>18</v>
      </c>
      <c r="Q14" s="589"/>
      <c r="R14" s="590"/>
      <c r="S14" s="249" t="s">
        <v>19</v>
      </c>
    </row>
    <row r="15" spans="1:19" s="11" customFormat="1" x14ac:dyDescent="0.25">
      <c r="A15" s="462"/>
      <c r="B15" s="462"/>
      <c r="C15" s="607"/>
      <c r="D15" s="599"/>
      <c r="E15" s="595"/>
      <c r="F15" s="602"/>
      <c r="G15" s="599"/>
      <c r="H15" s="602"/>
      <c r="I15" s="604"/>
      <c r="J15" s="604"/>
      <c r="K15" s="599"/>
      <c r="L15" s="595"/>
      <c r="M15" s="597"/>
      <c r="N15" s="72" t="s">
        <v>20</v>
      </c>
      <c r="O15" s="72" t="s">
        <v>21</v>
      </c>
      <c r="P15" s="72" t="s">
        <v>20</v>
      </c>
      <c r="Q15" s="251" t="s">
        <v>22</v>
      </c>
      <c r="R15" s="590"/>
      <c r="S15" s="597"/>
    </row>
    <row r="16" spans="1:19" s="155" customFormat="1" ht="290.25" customHeight="1" x14ac:dyDescent="0.35">
      <c r="A16" s="127" t="s">
        <v>46</v>
      </c>
      <c r="B16" s="132" t="s">
        <v>367</v>
      </c>
      <c r="C16" s="152" t="s">
        <v>936</v>
      </c>
      <c r="D16" s="153" t="s">
        <v>937</v>
      </c>
      <c r="E16" s="132" t="s">
        <v>485</v>
      </c>
      <c r="F16" s="427" t="s">
        <v>369</v>
      </c>
      <c r="G16" s="427"/>
      <c r="H16" s="427" t="s">
        <v>1314</v>
      </c>
      <c r="I16" s="427"/>
      <c r="J16" s="427"/>
      <c r="K16" s="427"/>
      <c r="L16" s="132" t="s">
        <v>30</v>
      </c>
      <c r="M16" s="137">
        <v>12477777</v>
      </c>
      <c r="N16" s="137"/>
      <c r="O16" s="137"/>
      <c r="P16" s="154">
        <f>M16</f>
        <v>12477777</v>
      </c>
      <c r="Q16" s="430" t="s">
        <v>369</v>
      </c>
      <c r="R16" s="426"/>
      <c r="S16" s="137"/>
    </row>
    <row r="17" spans="1:19" s="155" customFormat="1" ht="193.5" customHeight="1" x14ac:dyDescent="0.35">
      <c r="A17" s="127" t="s">
        <v>47</v>
      </c>
      <c r="B17" s="152" t="s">
        <v>1301</v>
      </c>
      <c r="C17" s="206" t="s">
        <v>1301</v>
      </c>
      <c r="D17" s="205" t="s">
        <v>1308</v>
      </c>
      <c r="E17" s="204" t="s">
        <v>485</v>
      </c>
      <c r="F17" s="427" t="s">
        <v>369</v>
      </c>
      <c r="G17" s="427"/>
      <c r="H17" s="427" t="s">
        <v>1314</v>
      </c>
      <c r="I17" s="427"/>
      <c r="J17" s="427"/>
      <c r="K17" s="427"/>
      <c r="L17" s="204" t="s">
        <v>1306</v>
      </c>
      <c r="M17" s="137">
        <v>5899999</v>
      </c>
      <c r="N17" s="137"/>
      <c r="O17" s="137"/>
      <c r="P17" s="154">
        <f t="shared" ref="P17:P22" si="0">M17</f>
        <v>5899999</v>
      </c>
      <c r="Q17" s="430" t="s">
        <v>369</v>
      </c>
      <c r="R17" s="426"/>
      <c r="S17" s="137"/>
    </row>
    <row r="18" spans="1:19" s="155" customFormat="1" ht="108.75" customHeight="1" x14ac:dyDescent="0.35">
      <c r="A18" s="127" t="s">
        <v>48</v>
      </c>
      <c r="B18" s="152" t="s">
        <v>1302</v>
      </c>
      <c r="C18" s="206" t="s">
        <v>1302</v>
      </c>
      <c r="D18" s="205" t="s">
        <v>1308</v>
      </c>
      <c r="E18" s="204" t="s">
        <v>485</v>
      </c>
      <c r="F18" s="427" t="s">
        <v>369</v>
      </c>
      <c r="G18" s="427"/>
      <c r="H18" s="427" t="s">
        <v>1314</v>
      </c>
      <c r="I18" s="427"/>
      <c r="J18" s="427"/>
      <c r="K18" s="427"/>
      <c r="L18" s="204" t="s">
        <v>1307</v>
      </c>
      <c r="M18" s="137">
        <v>633002.42000000004</v>
      </c>
      <c r="N18" s="137"/>
      <c r="O18" s="137"/>
      <c r="P18" s="154">
        <f t="shared" si="0"/>
        <v>633002.42000000004</v>
      </c>
      <c r="Q18" s="430" t="s">
        <v>369</v>
      </c>
      <c r="R18" s="426"/>
      <c r="S18" s="137"/>
    </row>
    <row r="19" spans="1:19" s="155" customFormat="1" ht="105" customHeight="1" x14ac:dyDescent="0.35">
      <c r="A19" s="127" t="s">
        <v>49</v>
      </c>
      <c r="B19" s="152" t="s">
        <v>1303</v>
      </c>
      <c r="C19" s="206" t="s">
        <v>1303</v>
      </c>
      <c r="D19" s="205" t="s">
        <v>1308</v>
      </c>
      <c r="E19" s="204" t="s">
        <v>485</v>
      </c>
      <c r="F19" s="427" t="s">
        <v>369</v>
      </c>
      <c r="G19" s="427"/>
      <c r="H19" s="427" t="s">
        <v>1314</v>
      </c>
      <c r="I19" s="427"/>
      <c r="J19" s="427"/>
      <c r="K19" s="427"/>
      <c r="L19" s="204" t="s">
        <v>1289</v>
      </c>
      <c r="M19" s="137">
        <v>7000000</v>
      </c>
      <c r="N19" s="137"/>
      <c r="O19" s="137"/>
      <c r="P19" s="154">
        <f t="shared" si="0"/>
        <v>7000000</v>
      </c>
      <c r="Q19" s="430" t="s">
        <v>369</v>
      </c>
      <c r="R19" s="426"/>
      <c r="S19" s="137"/>
    </row>
    <row r="20" spans="1:19" s="155" customFormat="1" ht="98.25" customHeight="1" x14ac:dyDescent="0.35">
      <c r="A20" s="127" t="s">
        <v>50</v>
      </c>
      <c r="B20" s="152" t="s">
        <v>1304</v>
      </c>
      <c r="C20" s="206" t="s">
        <v>1304</v>
      </c>
      <c r="D20" s="205" t="s">
        <v>1308</v>
      </c>
      <c r="E20" s="204" t="s">
        <v>485</v>
      </c>
      <c r="F20" s="427" t="s">
        <v>369</v>
      </c>
      <c r="G20" s="427"/>
      <c r="H20" s="427" t="s">
        <v>1314</v>
      </c>
      <c r="I20" s="427"/>
      <c r="J20" s="427"/>
      <c r="K20" s="427"/>
      <c r="L20" s="204" t="s">
        <v>1289</v>
      </c>
      <c r="M20" s="137">
        <v>15000000</v>
      </c>
      <c r="N20" s="137"/>
      <c r="O20" s="137"/>
      <c r="P20" s="154">
        <f t="shared" si="0"/>
        <v>15000000</v>
      </c>
      <c r="Q20" s="430" t="s">
        <v>369</v>
      </c>
      <c r="R20" s="426"/>
      <c r="S20" s="137"/>
    </row>
    <row r="21" spans="1:19" s="155" customFormat="1" ht="102" customHeight="1" x14ac:dyDescent="0.35">
      <c r="A21" s="127" t="s">
        <v>51</v>
      </c>
      <c r="B21" s="152" t="s">
        <v>1305</v>
      </c>
      <c r="C21" s="206" t="s">
        <v>1305</v>
      </c>
      <c r="D21" s="205" t="s">
        <v>1308</v>
      </c>
      <c r="E21" s="204" t="s">
        <v>485</v>
      </c>
      <c r="F21" s="427" t="s">
        <v>369</v>
      </c>
      <c r="G21" s="427"/>
      <c r="H21" s="427" t="s">
        <v>1314</v>
      </c>
      <c r="I21" s="427"/>
      <c r="J21" s="427"/>
      <c r="K21" s="427"/>
      <c r="L21" s="204" t="s">
        <v>1289</v>
      </c>
      <c r="M21" s="137">
        <v>20000000</v>
      </c>
      <c r="N21" s="137"/>
      <c r="O21" s="137"/>
      <c r="P21" s="154">
        <f t="shared" si="0"/>
        <v>20000000</v>
      </c>
      <c r="Q21" s="430" t="s">
        <v>369</v>
      </c>
      <c r="R21" s="426"/>
      <c r="S21" s="137"/>
    </row>
    <row r="22" spans="1:19" s="155" customFormat="1" ht="234" x14ac:dyDescent="0.35">
      <c r="A22" s="127" t="s">
        <v>52</v>
      </c>
      <c r="B22" s="132" t="s">
        <v>1181</v>
      </c>
      <c r="C22" s="152" t="s">
        <v>1182</v>
      </c>
      <c r="D22" s="153" t="s">
        <v>1183</v>
      </c>
      <c r="E22" s="132" t="s">
        <v>485</v>
      </c>
      <c r="F22" s="427" t="s">
        <v>369</v>
      </c>
      <c r="G22" s="427"/>
      <c r="H22" s="427" t="s">
        <v>1314</v>
      </c>
      <c r="I22" s="427"/>
      <c r="J22" s="427"/>
      <c r="K22" s="427"/>
      <c r="L22" s="132" t="s">
        <v>749</v>
      </c>
      <c r="M22" s="137">
        <v>25000000</v>
      </c>
      <c r="N22" s="137"/>
      <c r="O22" s="137"/>
      <c r="P22" s="154">
        <f t="shared" si="0"/>
        <v>25000000</v>
      </c>
      <c r="Q22" s="430" t="s">
        <v>369</v>
      </c>
      <c r="R22" s="426"/>
      <c r="S22" s="137"/>
    </row>
    <row r="23" spans="1:19" s="155" customFormat="1" ht="234" x14ac:dyDescent="0.35">
      <c r="A23" s="127" t="s">
        <v>53</v>
      </c>
      <c r="B23" s="132" t="s">
        <v>341</v>
      </c>
      <c r="C23" s="152" t="s">
        <v>938</v>
      </c>
      <c r="D23" s="153" t="s">
        <v>939</v>
      </c>
      <c r="E23" s="132" t="s">
        <v>485</v>
      </c>
      <c r="F23" s="427" t="s">
        <v>117</v>
      </c>
      <c r="G23" s="427"/>
      <c r="H23" s="427"/>
      <c r="I23" s="427"/>
      <c r="J23" s="427"/>
      <c r="K23" s="427"/>
      <c r="L23" s="132">
        <v>2026</v>
      </c>
      <c r="M23" s="137">
        <v>1271063</v>
      </c>
      <c r="N23" s="137">
        <v>1271063</v>
      </c>
      <c r="O23" s="137"/>
      <c r="P23" s="154"/>
      <c r="Q23" s="430"/>
      <c r="R23" s="426"/>
      <c r="S23" s="137"/>
    </row>
    <row r="24" spans="1:19" s="155" customFormat="1" ht="234" x14ac:dyDescent="0.35">
      <c r="A24" s="127" t="s">
        <v>54</v>
      </c>
      <c r="B24" s="147" t="s">
        <v>342</v>
      </c>
      <c r="C24" s="152" t="s">
        <v>940</v>
      </c>
      <c r="D24" s="153" t="s">
        <v>941</v>
      </c>
      <c r="E24" s="132" t="s">
        <v>485</v>
      </c>
      <c r="F24" s="427" t="s">
        <v>117</v>
      </c>
      <c r="G24" s="427"/>
      <c r="H24" s="427"/>
      <c r="I24" s="427"/>
      <c r="J24" s="427"/>
      <c r="K24" s="427"/>
      <c r="L24" s="132">
        <v>2026</v>
      </c>
      <c r="M24" s="137">
        <v>1858153</v>
      </c>
      <c r="N24" s="137">
        <v>1858153</v>
      </c>
      <c r="O24" s="137"/>
      <c r="P24" s="137"/>
      <c r="Q24" s="430"/>
      <c r="R24" s="426"/>
      <c r="S24" s="137"/>
    </row>
    <row r="25" spans="1:19" s="155" customFormat="1" ht="234" x14ac:dyDescent="0.35">
      <c r="A25" s="127" t="s">
        <v>55</v>
      </c>
      <c r="B25" s="132" t="s">
        <v>343</v>
      </c>
      <c r="C25" s="152" t="s">
        <v>942</v>
      </c>
      <c r="D25" s="153" t="s">
        <v>939</v>
      </c>
      <c r="E25" s="132" t="s">
        <v>485</v>
      </c>
      <c r="F25" s="427" t="s">
        <v>117</v>
      </c>
      <c r="G25" s="427"/>
      <c r="H25" s="427"/>
      <c r="I25" s="427"/>
      <c r="J25" s="427"/>
      <c r="K25" s="427"/>
      <c r="L25" s="132">
        <v>2026</v>
      </c>
      <c r="M25" s="137">
        <v>91164</v>
      </c>
      <c r="N25" s="137">
        <v>91164</v>
      </c>
      <c r="O25" s="137"/>
      <c r="P25" s="137"/>
      <c r="Q25" s="430"/>
      <c r="R25" s="426"/>
      <c r="S25" s="137"/>
    </row>
    <row r="26" spans="1:19" s="155" customFormat="1" ht="234" x14ac:dyDescent="0.35">
      <c r="A26" s="127" t="s">
        <v>56</v>
      </c>
      <c r="B26" s="147" t="s">
        <v>344</v>
      </c>
      <c r="C26" s="152" t="s">
        <v>943</v>
      </c>
      <c r="D26" s="153" t="s">
        <v>944</v>
      </c>
      <c r="E26" s="132" t="s">
        <v>485</v>
      </c>
      <c r="F26" s="427" t="s">
        <v>117</v>
      </c>
      <c r="G26" s="427"/>
      <c r="H26" s="427"/>
      <c r="I26" s="427"/>
      <c r="J26" s="427"/>
      <c r="K26" s="427"/>
      <c r="L26" s="132" t="s">
        <v>30</v>
      </c>
      <c r="M26" s="137">
        <v>1100000</v>
      </c>
      <c r="N26" s="137">
        <v>1100000</v>
      </c>
      <c r="O26" s="137"/>
      <c r="P26" s="154"/>
      <c r="Q26" s="430"/>
      <c r="R26" s="426"/>
      <c r="S26" s="137"/>
    </row>
    <row r="27" spans="1:19" s="155" customFormat="1" ht="234" x14ac:dyDescent="0.35">
      <c r="A27" s="127" t="s">
        <v>57</v>
      </c>
      <c r="B27" s="132" t="s">
        <v>345</v>
      </c>
      <c r="C27" s="152" t="s">
        <v>942</v>
      </c>
      <c r="D27" s="153" t="s">
        <v>939</v>
      </c>
      <c r="E27" s="132" t="s">
        <v>485</v>
      </c>
      <c r="F27" s="427" t="s">
        <v>117</v>
      </c>
      <c r="G27" s="427"/>
      <c r="H27" s="427"/>
      <c r="I27" s="427"/>
      <c r="J27" s="427"/>
      <c r="K27" s="427"/>
      <c r="L27" s="132">
        <v>2026</v>
      </c>
      <c r="M27" s="137">
        <v>658729</v>
      </c>
      <c r="N27" s="137">
        <v>658729</v>
      </c>
      <c r="O27" s="137"/>
      <c r="P27" s="137"/>
      <c r="Q27" s="430"/>
      <c r="R27" s="426"/>
      <c r="S27" s="137"/>
    </row>
    <row r="28" spans="1:19" s="155" customFormat="1" ht="234" x14ac:dyDescent="0.35">
      <c r="A28" s="127" t="s">
        <v>58</v>
      </c>
      <c r="B28" s="132" t="s">
        <v>346</v>
      </c>
      <c r="C28" s="152" t="s">
        <v>945</v>
      </c>
      <c r="D28" s="153" t="s">
        <v>939</v>
      </c>
      <c r="E28" s="132" t="s">
        <v>485</v>
      </c>
      <c r="F28" s="427" t="s">
        <v>117</v>
      </c>
      <c r="G28" s="427"/>
      <c r="H28" s="427"/>
      <c r="I28" s="427"/>
      <c r="J28" s="427"/>
      <c r="K28" s="427"/>
      <c r="L28" s="132">
        <v>2026</v>
      </c>
      <c r="M28" s="137">
        <v>808907</v>
      </c>
      <c r="N28" s="137">
        <v>808907</v>
      </c>
      <c r="O28" s="137"/>
      <c r="P28" s="137"/>
      <c r="Q28" s="430"/>
      <c r="R28" s="426"/>
      <c r="S28" s="137"/>
    </row>
    <row r="29" spans="1:19" s="155" customFormat="1" ht="234" x14ac:dyDescent="0.35">
      <c r="A29" s="127" t="s">
        <v>59</v>
      </c>
      <c r="B29" s="132" t="s">
        <v>347</v>
      </c>
      <c r="C29" s="152" t="s">
        <v>946</v>
      </c>
      <c r="D29" s="153" t="s">
        <v>939</v>
      </c>
      <c r="E29" s="132" t="s">
        <v>485</v>
      </c>
      <c r="F29" s="427" t="s">
        <v>117</v>
      </c>
      <c r="G29" s="427"/>
      <c r="H29" s="427"/>
      <c r="I29" s="427"/>
      <c r="J29" s="427"/>
      <c r="K29" s="427"/>
      <c r="L29" s="132">
        <v>2026</v>
      </c>
      <c r="M29" s="137">
        <v>505398</v>
      </c>
      <c r="N29" s="137">
        <v>505398</v>
      </c>
      <c r="O29" s="137"/>
      <c r="P29" s="154"/>
      <c r="Q29" s="430"/>
      <c r="R29" s="426"/>
      <c r="S29" s="137"/>
    </row>
    <row r="30" spans="1:19" s="155" customFormat="1" ht="234" x14ac:dyDescent="0.35">
      <c r="A30" s="127" t="s">
        <v>60</v>
      </c>
      <c r="B30" s="147" t="s">
        <v>348</v>
      </c>
      <c r="C30" s="152" t="s">
        <v>947</v>
      </c>
      <c r="D30" s="153" t="s">
        <v>939</v>
      </c>
      <c r="E30" s="132" t="s">
        <v>485</v>
      </c>
      <c r="F30" s="427" t="s">
        <v>117</v>
      </c>
      <c r="G30" s="427"/>
      <c r="H30" s="427"/>
      <c r="I30" s="427"/>
      <c r="J30" s="427"/>
      <c r="K30" s="427"/>
      <c r="L30" s="135" t="s">
        <v>413</v>
      </c>
      <c r="M30" s="137">
        <v>1096330</v>
      </c>
      <c r="N30" s="137">
        <v>1096330</v>
      </c>
      <c r="O30" s="137"/>
      <c r="P30" s="137"/>
      <c r="Q30" s="430"/>
      <c r="R30" s="426"/>
      <c r="S30" s="137"/>
    </row>
    <row r="31" spans="1:19" s="155" customFormat="1" ht="234" x14ac:dyDescent="0.35">
      <c r="A31" s="127" t="s">
        <v>61</v>
      </c>
      <c r="B31" s="147" t="s">
        <v>349</v>
      </c>
      <c r="C31" s="152" t="s">
        <v>948</v>
      </c>
      <c r="D31" s="153" t="s">
        <v>939</v>
      </c>
      <c r="E31" s="132" t="s">
        <v>485</v>
      </c>
      <c r="F31" s="427" t="s">
        <v>117</v>
      </c>
      <c r="G31" s="427"/>
      <c r="H31" s="427"/>
      <c r="I31" s="427"/>
      <c r="J31" s="427"/>
      <c r="K31" s="427"/>
      <c r="L31" s="135" t="s">
        <v>413</v>
      </c>
      <c r="M31" s="137">
        <v>400000</v>
      </c>
      <c r="N31" s="137">
        <v>400000</v>
      </c>
      <c r="O31" s="137"/>
      <c r="P31" s="137"/>
      <c r="Q31" s="430"/>
      <c r="R31" s="426"/>
      <c r="S31" s="137"/>
    </row>
    <row r="32" spans="1:19" s="155" customFormat="1" ht="234" x14ac:dyDescent="0.35">
      <c r="A32" s="127" t="s">
        <v>62</v>
      </c>
      <c r="B32" s="132" t="s">
        <v>350</v>
      </c>
      <c r="C32" s="152" t="s">
        <v>949</v>
      </c>
      <c r="D32" s="153" t="s">
        <v>950</v>
      </c>
      <c r="E32" s="132" t="s">
        <v>485</v>
      </c>
      <c r="F32" s="427" t="s">
        <v>117</v>
      </c>
      <c r="G32" s="427"/>
      <c r="H32" s="427"/>
      <c r="I32" s="427"/>
      <c r="J32" s="427"/>
      <c r="K32" s="427"/>
      <c r="L32" s="135" t="s">
        <v>413</v>
      </c>
      <c r="M32" s="137">
        <v>1008388</v>
      </c>
      <c r="N32" s="137">
        <v>1008388</v>
      </c>
      <c r="O32" s="137"/>
      <c r="P32" s="137"/>
      <c r="Q32" s="430"/>
      <c r="R32" s="426"/>
      <c r="S32" s="137"/>
    </row>
    <row r="33" spans="1:19" s="155" customFormat="1" ht="234" x14ac:dyDescent="0.35">
      <c r="A33" s="127" t="s">
        <v>63</v>
      </c>
      <c r="B33" s="132" t="s">
        <v>351</v>
      </c>
      <c r="C33" s="152" t="s">
        <v>951</v>
      </c>
      <c r="D33" s="153" t="s">
        <v>952</v>
      </c>
      <c r="E33" s="132" t="s">
        <v>485</v>
      </c>
      <c r="F33" s="427" t="s">
        <v>117</v>
      </c>
      <c r="G33" s="427"/>
      <c r="H33" s="427"/>
      <c r="I33" s="427"/>
      <c r="J33" s="427"/>
      <c r="K33" s="427"/>
      <c r="L33" s="135" t="s">
        <v>413</v>
      </c>
      <c r="M33" s="137">
        <v>2426782</v>
      </c>
      <c r="N33" s="137">
        <v>2426782</v>
      </c>
      <c r="O33" s="137"/>
      <c r="P33" s="154"/>
      <c r="Q33" s="430"/>
      <c r="R33" s="426"/>
      <c r="S33" s="137"/>
    </row>
    <row r="34" spans="1:19" s="155" customFormat="1" ht="234" x14ac:dyDescent="0.35">
      <c r="A34" s="127" t="s">
        <v>64</v>
      </c>
      <c r="B34" s="132" t="s">
        <v>352</v>
      </c>
      <c r="C34" s="152" t="s">
        <v>953</v>
      </c>
      <c r="D34" s="153" t="s">
        <v>954</v>
      </c>
      <c r="E34" s="132" t="s">
        <v>485</v>
      </c>
      <c r="F34" s="427" t="s">
        <v>117</v>
      </c>
      <c r="G34" s="427"/>
      <c r="H34" s="427"/>
      <c r="I34" s="427"/>
      <c r="J34" s="427"/>
      <c r="K34" s="427"/>
      <c r="L34" s="135" t="s">
        <v>413</v>
      </c>
      <c r="M34" s="137">
        <v>3609110</v>
      </c>
      <c r="N34" s="137">
        <v>3609110</v>
      </c>
      <c r="O34" s="137"/>
      <c r="P34" s="137"/>
      <c r="Q34" s="430"/>
      <c r="R34" s="426"/>
      <c r="S34" s="137"/>
    </row>
    <row r="35" spans="1:19" s="155" customFormat="1" ht="234" x14ac:dyDescent="0.35">
      <c r="A35" s="127" t="s">
        <v>65</v>
      </c>
      <c r="B35" s="132" t="s">
        <v>353</v>
      </c>
      <c r="C35" s="152" t="s">
        <v>955</v>
      </c>
      <c r="D35" s="153" t="s">
        <v>956</v>
      </c>
      <c r="E35" s="132" t="s">
        <v>485</v>
      </c>
      <c r="F35" s="427" t="s">
        <v>117</v>
      </c>
      <c r="G35" s="427"/>
      <c r="H35" s="427"/>
      <c r="I35" s="427"/>
      <c r="J35" s="427"/>
      <c r="K35" s="427"/>
      <c r="L35" s="135" t="s">
        <v>413</v>
      </c>
      <c r="M35" s="137">
        <v>4258532</v>
      </c>
      <c r="N35" s="137">
        <v>4258532</v>
      </c>
      <c r="O35" s="137"/>
      <c r="P35" s="137"/>
      <c r="Q35" s="430"/>
      <c r="R35" s="426"/>
      <c r="S35" s="137"/>
    </row>
    <row r="36" spans="1:19" s="155" customFormat="1" ht="234" x14ac:dyDescent="0.35">
      <c r="A36" s="127" t="s">
        <v>66</v>
      </c>
      <c r="B36" s="132" t="s">
        <v>354</v>
      </c>
      <c r="C36" s="152" t="s">
        <v>957</v>
      </c>
      <c r="D36" s="153" t="s">
        <v>958</v>
      </c>
      <c r="E36" s="132" t="s">
        <v>485</v>
      </c>
      <c r="F36" s="427" t="s">
        <v>117</v>
      </c>
      <c r="G36" s="427"/>
      <c r="H36" s="427"/>
      <c r="I36" s="427"/>
      <c r="J36" s="427"/>
      <c r="K36" s="427"/>
      <c r="L36" s="135" t="s">
        <v>413</v>
      </c>
      <c r="M36" s="137">
        <v>4242877</v>
      </c>
      <c r="N36" s="137">
        <v>4242877</v>
      </c>
      <c r="O36" s="137"/>
      <c r="P36" s="137"/>
      <c r="Q36" s="430"/>
      <c r="R36" s="426"/>
      <c r="S36" s="137"/>
    </row>
    <row r="37" spans="1:19" s="155" customFormat="1" ht="234" x14ac:dyDescent="0.35">
      <c r="A37" s="127" t="s">
        <v>67</v>
      </c>
      <c r="B37" s="132" t="s">
        <v>355</v>
      </c>
      <c r="C37" s="152" t="s">
        <v>959</v>
      </c>
      <c r="D37" s="153" t="s">
        <v>960</v>
      </c>
      <c r="E37" s="132" t="s">
        <v>485</v>
      </c>
      <c r="F37" s="427" t="s">
        <v>117</v>
      </c>
      <c r="G37" s="427"/>
      <c r="H37" s="427"/>
      <c r="I37" s="427"/>
      <c r="J37" s="427"/>
      <c r="K37" s="427"/>
      <c r="L37" s="135" t="s">
        <v>413</v>
      </c>
      <c r="M37" s="137">
        <v>1793011</v>
      </c>
      <c r="N37" s="137">
        <v>1793011</v>
      </c>
      <c r="O37" s="137"/>
      <c r="P37" s="137"/>
      <c r="Q37" s="430"/>
      <c r="R37" s="426"/>
      <c r="S37" s="137"/>
    </row>
    <row r="38" spans="1:19" s="155" customFormat="1" ht="234" x14ac:dyDescent="0.35">
      <c r="A38" s="127" t="s">
        <v>68</v>
      </c>
      <c r="B38" s="132" t="s">
        <v>356</v>
      </c>
      <c r="C38" s="152" t="s">
        <v>961</v>
      </c>
      <c r="D38" s="153" t="s">
        <v>962</v>
      </c>
      <c r="E38" s="132" t="s">
        <v>485</v>
      </c>
      <c r="F38" s="427" t="s">
        <v>117</v>
      </c>
      <c r="G38" s="427"/>
      <c r="H38" s="427"/>
      <c r="I38" s="427"/>
      <c r="J38" s="427"/>
      <c r="K38" s="427"/>
      <c r="L38" s="135" t="s">
        <v>413</v>
      </c>
      <c r="M38" s="137">
        <v>2065582</v>
      </c>
      <c r="N38" s="137">
        <v>2065582</v>
      </c>
      <c r="O38" s="137"/>
      <c r="P38" s="137"/>
      <c r="Q38" s="430"/>
      <c r="R38" s="426"/>
      <c r="S38" s="137"/>
    </row>
    <row r="39" spans="1:19" s="155" customFormat="1" ht="234" x14ac:dyDescent="0.35">
      <c r="A39" s="127" t="s">
        <v>69</v>
      </c>
      <c r="B39" s="132" t="s">
        <v>357</v>
      </c>
      <c r="C39" s="152" t="s">
        <v>963</v>
      </c>
      <c r="D39" s="153" t="s">
        <v>964</v>
      </c>
      <c r="E39" s="132" t="s">
        <v>485</v>
      </c>
      <c r="F39" s="427" t="s">
        <v>117</v>
      </c>
      <c r="G39" s="427"/>
      <c r="H39" s="427"/>
      <c r="I39" s="427"/>
      <c r="J39" s="427"/>
      <c r="K39" s="427"/>
      <c r="L39" s="135" t="s">
        <v>413</v>
      </c>
      <c r="M39" s="137">
        <v>15018175</v>
      </c>
      <c r="N39" s="137">
        <v>15018175</v>
      </c>
      <c r="O39" s="137"/>
      <c r="P39" s="137"/>
      <c r="Q39" s="430"/>
      <c r="R39" s="426"/>
      <c r="S39" s="137"/>
    </row>
    <row r="40" spans="1:19" s="155" customFormat="1" ht="234" x14ac:dyDescent="0.35">
      <c r="A40" s="127" t="s">
        <v>70</v>
      </c>
      <c r="B40" s="132" t="s">
        <v>358</v>
      </c>
      <c r="C40" s="152" t="s">
        <v>943</v>
      </c>
      <c r="D40" s="153" t="s">
        <v>944</v>
      </c>
      <c r="E40" s="132" t="s">
        <v>485</v>
      </c>
      <c r="F40" s="427" t="s">
        <v>117</v>
      </c>
      <c r="G40" s="427"/>
      <c r="H40" s="427"/>
      <c r="I40" s="427"/>
      <c r="J40" s="427"/>
      <c r="K40" s="427"/>
      <c r="L40" s="135" t="s">
        <v>413</v>
      </c>
      <c r="M40" s="137">
        <v>2027820</v>
      </c>
      <c r="N40" s="137">
        <v>2027820</v>
      </c>
      <c r="O40" s="137"/>
      <c r="P40" s="137"/>
      <c r="Q40" s="430"/>
      <c r="R40" s="426"/>
      <c r="S40" s="137"/>
    </row>
    <row r="41" spans="1:19" s="110" customFormat="1" ht="234" x14ac:dyDescent="0.25">
      <c r="A41" s="127" t="s">
        <v>71</v>
      </c>
      <c r="B41" s="132" t="s">
        <v>359</v>
      </c>
      <c r="C41" s="152" t="s">
        <v>965</v>
      </c>
      <c r="D41" s="153" t="s">
        <v>966</v>
      </c>
      <c r="E41" s="132" t="s">
        <v>485</v>
      </c>
      <c r="F41" s="427" t="s">
        <v>117</v>
      </c>
      <c r="G41" s="427"/>
      <c r="H41" s="427"/>
      <c r="I41" s="427"/>
      <c r="J41" s="427"/>
      <c r="K41" s="427"/>
      <c r="L41" s="135" t="s">
        <v>413</v>
      </c>
      <c r="M41" s="137">
        <v>840035</v>
      </c>
      <c r="N41" s="137">
        <v>840035</v>
      </c>
      <c r="O41" s="137"/>
      <c r="P41" s="137"/>
      <c r="Q41" s="430"/>
      <c r="R41" s="426"/>
      <c r="S41" s="137"/>
    </row>
    <row r="42" spans="1:19" s="110" customFormat="1" ht="234" x14ac:dyDescent="0.25">
      <c r="A42" s="127" t="s">
        <v>435</v>
      </c>
      <c r="B42" s="132" t="s">
        <v>361</v>
      </c>
      <c r="C42" s="152" t="s">
        <v>946</v>
      </c>
      <c r="D42" s="153" t="s">
        <v>939</v>
      </c>
      <c r="E42" s="132" t="s">
        <v>485</v>
      </c>
      <c r="F42" s="427" t="s">
        <v>117</v>
      </c>
      <c r="G42" s="427"/>
      <c r="H42" s="427"/>
      <c r="I42" s="427"/>
      <c r="J42" s="427"/>
      <c r="K42" s="427"/>
      <c r="L42" s="135" t="s">
        <v>413</v>
      </c>
      <c r="M42" s="137">
        <v>513903</v>
      </c>
      <c r="N42" s="137">
        <v>513903</v>
      </c>
      <c r="O42" s="137"/>
      <c r="P42" s="137"/>
      <c r="Q42" s="430"/>
      <c r="R42" s="426"/>
      <c r="S42" s="137"/>
    </row>
    <row r="43" spans="1:19" s="110" customFormat="1" ht="234" x14ac:dyDescent="0.25">
      <c r="A43" s="127" t="s">
        <v>436</v>
      </c>
      <c r="B43" s="132" t="s">
        <v>362</v>
      </c>
      <c r="C43" s="152" t="s">
        <v>967</v>
      </c>
      <c r="D43" s="153" t="s">
        <v>968</v>
      </c>
      <c r="E43" s="132" t="s">
        <v>485</v>
      </c>
      <c r="F43" s="427" t="s">
        <v>117</v>
      </c>
      <c r="G43" s="427"/>
      <c r="H43" s="427"/>
      <c r="I43" s="427"/>
      <c r="J43" s="427"/>
      <c r="K43" s="427"/>
      <c r="L43" s="135" t="s">
        <v>413</v>
      </c>
      <c r="M43" s="137">
        <v>658583</v>
      </c>
      <c r="N43" s="137">
        <v>658583</v>
      </c>
      <c r="O43" s="137"/>
      <c r="P43" s="137"/>
      <c r="Q43" s="430"/>
      <c r="R43" s="426"/>
      <c r="S43" s="137"/>
    </row>
    <row r="44" spans="1:19" s="110" customFormat="1" ht="234" x14ac:dyDescent="0.25">
      <c r="A44" s="127" t="s">
        <v>437</v>
      </c>
      <c r="B44" s="132" t="s">
        <v>363</v>
      </c>
      <c r="C44" s="152" t="s">
        <v>969</v>
      </c>
      <c r="D44" s="153" t="s">
        <v>939</v>
      </c>
      <c r="E44" s="132" t="s">
        <v>485</v>
      </c>
      <c r="F44" s="427" t="s">
        <v>117</v>
      </c>
      <c r="G44" s="427"/>
      <c r="H44" s="427"/>
      <c r="I44" s="427"/>
      <c r="J44" s="427"/>
      <c r="K44" s="427"/>
      <c r="L44" s="135" t="s">
        <v>413</v>
      </c>
      <c r="M44" s="137">
        <v>385176</v>
      </c>
      <c r="N44" s="137">
        <v>385176</v>
      </c>
      <c r="O44" s="137"/>
      <c r="P44" s="137"/>
      <c r="Q44" s="430"/>
      <c r="R44" s="426"/>
      <c r="S44" s="137"/>
    </row>
    <row r="45" spans="1:19" s="110" customFormat="1" ht="234" x14ac:dyDescent="0.25">
      <c r="A45" s="127" t="s">
        <v>438</v>
      </c>
      <c r="B45" s="132" t="s">
        <v>970</v>
      </c>
      <c r="C45" s="152" t="s">
        <v>948</v>
      </c>
      <c r="D45" s="153" t="s">
        <v>939</v>
      </c>
      <c r="E45" s="132" t="s">
        <v>485</v>
      </c>
      <c r="F45" s="427" t="s">
        <v>117</v>
      </c>
      <c r="G45" s="427"/>
      <c r="H45" s="427"/>
      <c r="I45" s="427"/>
      <c r="J45" s="427"/>
      <c r="K45" s="427"/>
      <c r="L45" s="135" t="s">
        <v>413</v>
      </c>
      <c r="M45" s="137">
        <v>500000</v>
      </c>
      <c r="N45" s="137">
        <v>500000</v>
      </c>
      <c r="O45" s="137"/>
      <c r="P45" s="137"/>
      <c r="Q45" s="430"/>
      <c r="R45" s="426"/>
      <c r="S45" s="137"/>
    </row>
    <row r="46" spans="1:19" s="110" customFormat="1" ht="234" x14ac:dyDescent="0.25">
      <c r="A46" s="127" t="s">
        <v>439</v>
      </c>
      <c r="B46" s="132" t="s">
        <v>971</v>
      </c>
      <c r="C46" s="152" t="s">
        <v>972</v>
      </c>
      <c r="D46" s="153" t="s">
        <v>939</v>
      </c>
      <c r="E46" s="132" t="s">
        <v>485</v>
      </c>
      <c r="F46" s="427" t="s">
        <v>117</v>
      </c>
      <c r="G46" s="427"/>
      <c r="H46" s="256"/>
      <c r="I46" s="258"/>
      <c r="J46" s="258"/>
      <c r="K46" s="257"/>
      <c r="L46" s="135" t="s">
        <v>413</v>
      </c>
      <c r="M46" s="137">
        <v>1000000</v>
      </c>
      <c r="N46" s="137">
        <v>1000000</v>
      </c>
      <c r="O46" s="137"/>
      <c r="P46" s="137"/>
      <c r="Q46" s="156"/>
      <c r="R46" s="157"/>
      <c r="S46" s="137"/>
    </row>
    <row r="47" spans="1:19" s="110" customFormat="1" ht="234" x14ac:dyDescent="0.25">
      <c r="A47" s="127" t="s">
        <v>72</v>
      </c>
      <c r="B47" s="132" t="s">
        <v>364</v>
      </c>
      <c r="C47" s="152" t="s">
        <v>973</v>
      </c>
      <c r="D47" s="153" t="s">
        <v>974</v>
      </c>
      <c r="E47" s="132" t="s">
        <v>485</v>
      </c>
      <c r="F47" s="427" t="s">
        <v>117</v>
      </c>
      <c r="G47" s="427"/>
      <c r="H47" s="427"/>
      <c r="I47" s="427"/>
      <c r="J47" s="427"/>
      <c r="K47" s="427"/>
      <c r="L47" s="135" t="s">
        <v>413</v>
      </c>
      <c r="M47" s="137">
        <v>2778117</v>
      </c>
      <c r="N47" s="137">
        <v>2778117</v>
      </c>
      <c r="O47" s="137"/>
      <c r="P47" s="137"/>
      <c r="Q47" s="430"/>
      <c r="R47" s="426"/>
      <c r="S47" s="137"/>
    </row>
    <row r="48" spans="1:19" s="110" customFormat="1" ht="234" x14ac:dyDescent="0.25">
      <c r="A48" s="127" t="s">
        <v>73</v>
      </c>
      <c r="B48" s="132" t="s">
        <v>975</v>
      </c>
      <c r="C48" s="152" t="s">
        <v>972</v>
      </c>
      <c r="D48" s="153" t="s">
        <v>939</v>
      </c>
      <c r="E48" s="132" t="s">
        <v>485</v>
      </c>
      <c r="F48" s="427" t="s">
        <v>117</v>
      </c>
      <c r="G48" s="427"/>
      <c r="H48" s="427"/>
      <c r="I48" s="427"/>
      <c r="J48" s="427"/>
      <c r="K48" s="427"/>
      <c r="L48" s="135" t="s">
        <v>413</v>
      </c>
      <c r="M48" s="137">
        <v>430396</v>
      </c>
      <c r="N48" s="137">
        <v>430396</v>
      </c>
      <c r="O48" s="137"/>
      <c r="P48" s="137"/>
      <c r="Q48" s="430"/>
      <c r="R48" s="426"/>
      <c r="S48" s="137"/>
    </row>
    <row r="49" spans="1:19" s="110" customFormat="1" ht="234" x14ac:dyDescent="0.25">
      <c r="A49" s="127" t="s">
        <v>74</v>
      </c>
      <c r="B49" s="132" t="s">
        <v>370</v>
      </c>
      <c r="C49" s="152" t="s">
        <v>976</v>
      </c>
      <c r="D49" s="153" t="s">
        <v>977</v>
      </c>
      <c r="E49" s="132" t="s">
        <v>485</v>
      </c>
      <c r="F49" s="427" t="s">
        <v>117</v>
      </c>
      <c r="G49" s="427"/>
      <c r="H49" s="427"/>
      <c r="I49" s="427"/>
      <c r="J49" s="427"/>
      <c r="K49" s="427"/>
      <c r="L49" s="135" t="s">
        <v>413</v>
      </c>
      <c r="M49" s="137">
        <v>797388</v>
      </c>
      <c r="N49" s="137">
        <v>797388</v>
      </c>
      <c r="O49" s="137"/>
      <c r="P49" s="137"/>
      <c r="Q49" s="430"/>
      <c r="R49" s="426"/>
      <c r="S49" s="137"/>
    </row>
    <row r="50" spans="1:19" s="110" customFormat="1" ht="234" x14ac:dyDescent="0.25">
      <c r="A50" s="127" t="s">
        <v>75</v>
      </c>
      <c r="B50" s="147" t="s">
        <v>371</v>
      </c>
      <c r="C50" s="152" t="s">
        <v>978</v>
      </c>
      <c r="D50" s="153" t="s">
        <v>979</v>
      </c>
      <c r="E50" s="132" t="s">
        <v>485</v>
      </c>
      <c r="F50" s="427" t="s">
        <v>117</v>
      </c>
      <c r="G50" s="427"/>
      <c r="H50" s="256"/>
      <c r="I50" s="258"/>
      <c r="J50" s="258"/>
      <c r="K50" s="257"/>
      <c r="L50" s="135" t="s">
        <v>413</v>
      </c>
      <c r="M50" s="148">
        <v>156264</v>
      </c>
      <c r="N50" s="148">
        <v>156264</v>
      </c>
      <c r="O50" s="137"/>
      <c r="P50" s="137"/>
      <c r="Q50" s="430"/>
      <c r="R50" s="426"/>
      <c r="S50" s="137"/>
    </row>
    <row r="51" spans="1:19" s="110" customFormat="1" ht="108" x14ac:dyDescent="0.25">
      <c r="A51" s="127" t="s">
        <v>76</v>
      </c>
      <c r="B51" s="147" t="s">
        <v>372</v>
      </c>
      <c r="C51" s="152" t="s">
        <v>980</v>
      </c>
      <c r="D51" s="153" t="s">
        <v>981</v>
      </c>
      <c r="E51" s="132" t="s">
        <v>485</v>
      </c>
      <c r="F51" s="427" t="s">
        <v>117</v>
      </c>
      <c r="G51" s="427"/>
      <c r="H51" s="256"/>
      <c r="I51" s="258"/>
      <c r="J51" s="258"/>
      <c r="K51" s="257"/>
      <c r="L51" s="135" t="s">
        <v>413</v>
      </c>
      <c r="M51" s="148">
        <v>190446</v>
      </c>
      <c r="N51" s="148">
        <v>190446</v>
      </c>
      <c r="O51" s="137"/>
      <c r="P51" s="137"/>
      <c r="Q51" s="430"/>
      <c r="R51" s="426"/>
      <c r="S51" s="137"/>
    </row>
    <row r="52" spans="1:19" s="110" customFormat="1" ht="234" x14ac:dyDescent="0.25">
      <c r="A52" s="127" t="s">
        <v>77</v>
      </c>
      <c r="B52" s="147" t="s">
        <v>373</v>
      </c>
      <c r="C52" s="152" t="s">
        <v>982</v>
      </c>
      <c r="D52" s="153" t="s">
        <v>983</v>
      </c>
      <c r="E52" s="132" t="s">
        <v>485</v>
      </c>
      <c r="F52" s="427" t="s">
        <v>117</v>
      </c>
      <c r="G52" s="427"/>
      <c r="H52" s="256"/>
      <c r="I52" s="258"/>
      <c r="J52" s="258"/>
      <c r="K52" s="257"/>
      <c r="L52" s="135" t="s">
        <v>413</v>
      </c>
      <c r="M52" s="148">
        <v>86590</v>
      </c>
      <c r="N52" s="148">
        <v>86590</v>
      </c>
      <c r="O52" s="137"/>
      <c r="P52" s="137"/>
      <c r="Q52" s="430"/>
      <c r="R52" s="426"/>
      <c r="S52" s="137"/>
    </row>
    <row r="53" spans="1:19" s="110" customFormat="1" ht="234" x14ac:dyDescent="0.25">
      <c r="A53" s="127" t="s">
        <v>78</v>
      </c>
      <c r="B53" s="147" t="s">
        <v>984</v>
      </c>
      <c r="C53" s="152" t="s">
        <v>985</v>
      </c>
      <c r="D53" s="153" t="s">
        <v>986</v>
      </c>
      <c r="E53" s="132" t="s">
        <v>485</v>
      </c>
      <c r="F53" s="427" t="s">
        <v>117</v>
      </c>
      <c r="G53" s="427"/>
      <c r="H53" s="427"/>
      <c r="I53" s="427"/>
      <c r="J53" s="427"/>
      <c r="K53" s="427"/>
      <c r="L53" s="135" t="s">
        <v>413</v>
      </c>
      <c r="M53" s="137">
        <v>1734366</v>
      </c>
      <c r="N53" s="137">
        <v>1734366</v>
      </c>
      <c r="O53" s="137"/>
      <c r="P53" s="137"/>
      <c r="Q53" s="430"/>
      <c r="R53" s="426"/>
      <c r="S53" s="137"/>
    </row>
    <row r="54" spans="1:19" s="110" customFormat="1" ht="234" x14ac:dyDescent="0.25">
      <c r="A54" s="127" t="s">
        <v>79</v>
      </c>
      <c r="B54" s="132" t="s">
        <v>987</v>
      </c>
      <c r="C54" s="152" t="s">
        <v>988</v>
      </c>
      <c r="D54" s="153" t="s">
        <v>989</v>
      </c>
      <c r="E54" s="132" t="s">
        <v>485</v>
      </c>
      <c r="F54" s="427" t="s">
        <v>117</v>
      </c>
      <c r="G54" s="427"/>
      <c r="H54" s="427"/>
      <c r="I54" s="427"/>
      <c r="J54" s="427"/>
      <c r="K54" s="427"/>
      <c r="L54" s="135" t="s">
        <v>413</v>
      </c>
      <c r="M54" s="137">
        <v>2483052</v>
      </c>
      <c r="N54" s="137">
        <v>2483052</v>
      </c>
      <c r="O54" s="137"/>
      <c r="P54" s="137"/>
      <c r="Q54" s="430"/>
      <c r="R54" s="426"/>
      <c r="S54" s="137"/>
    </row>
    <row r="55" spans="1:19" s="110" customFormat="1" ht="234" x14ac:dyDescent="0.25">
      <c r="A55" s="127" t="s">
        <v>80</v>
      </c>
      <c r="B55" s="147" t="s">
        <v>374</v>
      </c>
      <c r="C55" s="152" t="s">
        <v>990</v>
      </c>
      <c r="D55" s="153" t="s">
        <v>989</v>
      </c>
      <c r="E55" s="132" t="s">
        <v>485</v>
      </c>
      <c r="F55" s="427" t="s">
        <v>117</v>
      </c>
      <c r="G55" s="427"/>
      <c r="H55" s="427"/>
      <c r="I55" s="427"/>
      <c r="J55" s="427"/>
      <c r="K55" s="427"/>
      <c r="L55" s="135" t="s">
        <v>413</v>
      </c>
      <c r="M55" s="137">
        <v>4001115</v>
      </c>
      <c r="N55" s="137">
        <v>4001115</v>
      </c>
      <c r="O55" s="137"/>
      <c r="P55" s="137"/>
      <c r="Q55" s="430"/>
      <c r="R55" s="426"/>
      <c r="S55" s="137"/>
    </row>
    <row r="56" spans="1:19" s="110" customFormat="1" ht="72" x14ac:dyDescent="0.25">
      <c r="A56" s="127" t="s">
        <v>81</v>
      </c>
      <c r="B56" s="147" t="s">
        <v>375</v>
      </c>
      <c r="C56" s="132" t="s">
        <v>991</v>
      </c>
      <c r="D56" s="153" t="s">
        <v>992</v>
      </c>
      <c r="E56" s="132" t="s">
        <v>485</v>
      </c>
      <c r="F56" s="427" t="s">
        <v>117</v>
      </c>
      <c r="G56" s="427"/>
      <c r="H56" s="427"/>
      <c r="I56" s="427"/>
      <c r="J56" s="427"/>
      <c r="K56" s="427"/>
      <c r="L56" s="135" t="s">
        <v>413</v>
      </c>
      <c r="M56" s="137">
        <v>170808</v>
      </c>
      <c r="N56" s="137">
        <v>170808</v>
      </c>
      <c r="O56" s="137"/>
      <c r="P56" s="137"/>
      <c r="Q56" s="430"/>
      <c r="R56" s="426"/>
      <c r="S56" s="137"/>
    </row>
    <row r="57" spans="1:19" s="110" customFormat="1" ht="234" x14ac:dyDescent="0.25">
      <c r="A57" s="127" t="s">
        <v>82</v>
      </c>
      <c r="B57" s="147" t="s">
        <v>376</v>
      </c>
      <c r="C57" s="152" t="s">
        <v>940</v>
      </c>
      <c r="D57" s="153" t="s">
        <v>993</v>
      </c>
      <c r="E57" s="132" t="s">
        <v>485</v>
      </c>
      <c r="F57" s="427" t="s">
        <v>117</v>
      </c>
      <c r="G57" s="427"/>
      <c r="H57" s="427"/>
      <c r="I57" s="427"/>
      <c r="J57" s="427"/>
      <c r="K57" s="427"/>
      <c r="L57" s="135" t="s">
        <v>413</v>
      </c>
      <c r="M57" s="137">
        <v>4198370</v>
      </c>
      <c r="N57" s="137">
        <v>4198370</v>
      </c>
      <c r="O57" s="137"/>
      <c r="P57" s="137"/>
      <c r="Q57" s="430"/>
      <c r="R57" s="426"/>
      <c r="S57" s="137"/>
    </row>
    <row r="58" spans="1:19" s="110" customFormat="1" ht="234" x14ac:dyDescent="0.25">
      <c r="A58" s="127" t="s">
        <v>83</v>
      </c>
      <c r="B58" s="132" t="s">
        <v>377</v>
      </c>
      <c r="C58" s="152" t="s">
        <v>994</v>
      </c>
      <c r="D58" s="153" t="s">
        <v>995</v>
      </c>
      <c r="E58" s="132" t="s">
        <v>485</v>
      </c>
      <c r="F58" s="427" t="s">
        <v>117</v>
      </c>
      <c r="G58" s="427"/>
      <c r="H58" s="427"/>
      <c r="I58" s="427"/>
      <c r="J58" s="427"/>
      <c r="K58" s="427"/>
      <c r="L58" s="135" t="s">
        <v>413</v>
      </c>
      <c r="M58" s="137">
        <v>1473140</v>
      </c>
      <c r="N58" s="137">
        <v>1473140</v>
      </c>
      <c r="O58" s="137"/>
      <c r="P58" s="137"/>
      <c r="Q58" s="430"/>
      <c r="R58" s="426"/>
      <c r="S58" s="137"/>
    </row>
    <row r="59" spans="1:19" s="110" customFormat="1" ht="234" x14ac:dyDescent="0.25">
      <c r="A59" s="127" t="s">
        <v>84</v>
      </c>
      <c r="B59" s="132" t="s">
        <v>378</v>
      </c>
      <c r="C59" s="152" t="s">
        <v>996</v>
      </c>
      <c r="D59" s="153" t="s">
        <v>997</v>
      </c>
      <c r="E59" s="132" t="s">
        <v>485</v>
      </c>
      <c r="F59" s="427" t="s">
        <v>117</v>
      </c>
      <c r="G59" s="427"/>
      <c r="H59" s="427"/>
      <c r="I59" s="427"/>
      <c r="J59" s="427"/>
      <c r="K59" s="427"/>
      <c r="L59" s="135" t="s">
        <v>413</v>
      </c>
      <c r="M59" s="137">
        <v>1861190</v>
      </c>
      <c r="N59" s="137">
        <v>1861190</v>
      </c>
      <c r="O59" s="137"/>
      <c r="P59" s="137"/>
      <c r="Q59" s="430"/>
      <c r="R59" s="426"/>
      <c r="S59" s="137"/>
    </row>
    <row r="60" spans="1:19" s="110" customFormat="1" ht="234" x14ac:dyDescent="0.25">
      <c r="A60" s="127" t="s">
        <v>85</v>
      </c>
      <c r="B60" s="132" t="s">
        <v>998</v>
      </c>
      <c r="C60" s="152" t="s">
        <v>999</v>
      </c>
      <c r="D60" s="153" t="s">
        <v>1000</v>
      </c>
      <c r="E60" s="132" t="s">
        <v>485</v>
      </c>
      <c r="F60" s="427" t="s">
        <v>117</v>
      </c>
      <c r="G60" s="427"/>
      <c r="H60" s="427"/>
      <c r="I60" s="427"/>
      <c r="J60" s="427"/>
      <c r="K60" s="427"/>
      <c r="L60" s="135" t="s">
        <v>413</v>
      </c>
      <c r="M60" s="137">
        <v>2583257</v>
      </c>
      <c r="N60" s="137">
        <v>2583257</v>
      </c>
      <c r="O60" s="137"/>
      <c r="P60" s="137"/>
      <c r="Q60" s="430"/>
      <c r="R60" s="426"/>
      <c r="S60" s="137"/>
    </row>
    <row r="61" spans="1:19" s="110" customFormat="1" ht="234" x14ac:dyDescent="0.25">
      <c r="A61" s="127" t="s">
        <v>86</v>
      </c>
      <c r="B61" s="147" t="s">
        <v>379</v>
      </c>
      <c r="C61" s="152" t="s">
        <v>1001</v>
      </c>
      <c r="D61" s="153" t="s">
        <v>1002</v>
      </c>
      <c r="E61" s="132" t="s">
        <v>485</v>
      </c>
      <c r="F61" s="427" t="s">
        <v>117</v>
      </c>
      <c r="G61" s="427"/>
      <c r="H61" s="427"/>
      <c r="I61" s="427"/>
      <c r="J61" s="427"/>
      <c r="K61" s="427"/>
      <c r="L61" s="135" t="s">
        <v>413</v>
      </c>
      <c r="M61" s="137">
        <v>264080</v>
      </c>
      <c r="N61" s="137">
        <v>264080</v>
      </c>
      <c r="O61" s="137"/>
      <c r="P61" s="137"/>
      <c r="Q61" s="430"/>
      <c r="R61" s="426"/>
      <c r="S61" s="137"/>
    </row>
    <row r="62" spans="1:19" s="110" customFormat="1" ht="234" x14ac:dyDescent="0.25">
      <c r="A62" s="127" t="s">
        <v>87</v>
      </c>
      <c r="B62" s="147" t="s">
        <v>380</v>
      </c>
      <c r="C62" s="152" t="s">
        <v>1003</v>
      </c>
      <c r="D62" s="153" t="s">
        <v>1004</v>
      </c>
      <c r="E62" s="132" t="s">
        <v>485</v>
      </c>
      <c r="F62" s="427" t="s">
        <v>117</v>
      </c>
      <c r="G62" s="427"/>
      <c r="H62" s="427"/>
      <c r="I62" s="427"/>
      <c r="J62" s="427"/>
      <c r="K62" s="427"/>
      <c r="L62" s="135" t="s">
        <v>413</v>
      </c>
      <c r="M62" s="137">
        <v>90274</v>
      </c>
      <c r="N62" s="137">
        <v>90274</v>
      </c>
      <c r="O62" s="137"/>
      <c r="P62" s="137"/>
      <c r="Q62" s="430"/>
      <c r="R62" s="426"/>
      <c r="S62" s="137"/>
    </row>
    <row r="63" spans="1:19" s="110" customFormat="1" ht="234" x14ac:dyDescent="0.25">
      <c r="A63" s="127" t="s">
        <v>88</v>
      </c>
      <c r="B63" s="147" t="s">
        <v>1005</v>
      </c>
      <c r="C63" s="152" t="s">
        <v>1006</v>
      </c>
      <c r="D63" s="153" t="s">
        <v>1007</v>
      </c>
      <c r="E63" s="132" t="s">
        <v>485</v>
      </c>
      <c r="F63" s="427" t="s">
        <v>117</v>
      </c>
      <c r="G63" s="427"/>
      <c r="H63" s="427"/>
      <c r="I63" s="427"/>
      <c r="J63" s="427"/>
      <c r="K63" s="427"/>
      <c r="L63" s="135" t="s">
        <v>413</v>
      </c>
      <c r="M63" s="137">
        <v>2000000</v>
      </c>
      <c r="N63" s="137">
        <v>2000000</v>
      </c>
      <c r="O63" s="137"/>
      <c r="P63" s="137"/>
      <c r="Q63" s="430"/>
      <c r="R63" s="426"/>
      <c r="S63" s="137"/>
    </row>
    <row r="64" spans="1:19" s="110" customFormat="1" ht="234" x14ac:dyDescent="0.25">
      <c r="A64" s="127" t="s">
        <v>89</v>
      </c>
      <c r="B64" s="147" t="s">
        <v>1008</v>
      </c>
      <c r="C64" s="152" t="s">
        <v>1009</v>
      </c>
      <c r="D64" s="153" t="s">
        <v>1010</v>
      </c>
      <c r="E64" s="132" t="s">
        <v>485</v>
      </c>
      <c r="F64" s="427" t="s">
        <v>117</v>
      </c>
      <c r="G64" s="427"/>
      <c r="H64" s="427"/>
      <c r="I64" s="427"/>
      <c r="J64" s="427"/>
      <c r="K64" s="427"/>
      <c r="L64" s="135" t="s">
        <v>413</v>
      </c>
      <c r="M64" s="137">
        <v>800000</v>
      </c>
      <c r="N64" s="137">
        <v>800000</v>
      </c>
      <c r="O64" s="137"/>
      <c r="P64" s="137"/>
      <c r="Q64" s="430"/>
      <c r="R64" s="426"/>
      <c r="S64" s="137"/>
    </row>
    <row r="65" spans="1:19" s="110" customFormat="1" ht="234" x14ac:dyDescent="0.25">
      <c r="A65" s="127" t="s">
        <v>90</v>
      </c>
      <c r="B65" s="127" t="s">
        <v>1011</v>
      </c>
      <c r="C65" s="152" t="s">
        <v>1012</v>
      </c>
      <c r="D65" s="153" t="s">
        <v>1013</v>
      </c>
      <c r="E65" s="132" t="s">
        <v>485</v>
      </c>
      <c r="F65" s="427" t="s">
        <v>117</v>
      </c>
      <c r="G65" s="427"/>
      <c r="H65" s="256"/>
      <c r="I65" s="258"/>
      <c r="J65" s="258"/>
      <c r="K65" s="257"/>
      <c r="L65" s="135" t="s">
        <v>413</v>
      </c>
      <c r="M65" s="146">
        <v>2500000</v>
      </c>
      <c r="N65" s="146">
        <v>2500000</v>
      </c>
      <c r="O65" s="137"/>
      <c r="P65" s="137"/>
      <c r="Q65" s="430"/>
      <c r="R65" s="426"/>
      <c r="S65" s="137"/>
    </row>
    <row r="66" spans="1:19" s="110" customFormat="1" ht="234" x14ac:dyDescent="0.25">
      <c r="A66" s="127" t="s">
        <v>91</v>
      </c>
      <c r="B66" s="132" t="s">
        <v>1014</v>
      </c>
      <c r="C66" s="152" t="s">
        <v>1015</v>
      </c>
      <c r="D66" s="153" t="s">
        <v>1016</v>
      </c>
      <c r="E66" s="132" t="s">
        <v>485</v>
      </c>
      <c r="F66" s="427" t="s">
        <v>117</v>
      </c>
      <c r="G66" s="427"/>
      <c r="H66" s="256"/>
      <c r="I66" s="258"/>
      <c r="J66" s="258"/>
      <c r="K66" s="257"/>
      <c r="L66" s="135" t="s">
        <v>413</v>
      </c>
      <c r="M66" s="158">
        <v>2872108</v>
      </c>
      <c r="N66" s="158">
        <v>2872108</v>
      </c>
      <c r="O66" s="137"/>
      <c r="P66" s="137"/>
      <c r="Q66" s="430"/>
      <c r="R66" s="426"/>
      <c r="S66" s="137"/>
    </row>
    <row r="67" spans="1:19" s="110" customFormat="1" ht="234" x14ac:dyDescent="0.25">
      <c r="A67" s="127" t="s">
        <v>92</v>
      </c>
      <c r="B67" s="127" t="s">
        <v>381</v>
      </c>
      <c r="C67" s="152" t="s">
        <v>940</v>
      </c>
      <c r="D67" s="153" t="s">
        <v>1017</v>
      </c>
      <c r="E67" s="132" t="s">
        <v>485</v>
      </c>
      <c r="F67" s="427" t="s">
        <v>117</v>
      </c>
      <c r="G67" s="427"/>
      <c r="H67" s="256"/>
      <c r="I67" s="258"/>
      <c r="J67" s="258"/>
      <c r="K67" s="257"/>
      <c r="L67" s="135" t="s">
        <v>413</v>
      </c>
      <c r="M67" s="149">
        <v>3269730</v>
      </c>
      <c r="N67" s="149">
        <v>3269730</v>
      </c>
      <c r="O67" s="137"/>
      <c r="P67" s="137"/>
      <c r="Q67" s="430"/>
      <c r="R67" s="426"/>
      <c r="S67" s="137"/>
    </row>
    <row r="68" spans="1:19" s="110" customFormat="1" ht="234" x14ac:dyDescent="0.25">
      <c r="A68" s="127" t="s">
        <v>93</v>
      </c>
      <c r="B68" s="127" t="s">
        <v>382</v>
      </c>
      <c r="C68" s="152" t="s">
        <v>1018</v>
      </c>
      <c r="D68" s="153" t="s">
        <v>1019</v>
      </c>
      <c r="E68" s="132" t="s">
        <v>485</v>
      </c>
      <c r="F68" s="427" t="s">
        <v>117</v>
      </c>
      <c r="G68" s="427"/>
      <c r="H68" s="256"/>
      <c r="I68" s="258"/>
      <c r="J68" s="258"/>
      <c r="K68" s="257"/>
      <c r="L68" s="135" t="s">
        <v>413</v>
      </c>
      <c r="M68" s="149">
        <v>3000000</v>
      </c>
      <c r="N68" s="149">
        <v>3000000</v>
      </c>
      <c r="O68" s="137"/>
      <c r="P68" s="137"/>
      <c r="Q68" s="430"/>
      <c r="R68" s="426"/>
      <c r="S68" s="137"/>
    </row>
    <row r="69" spans="1:19" s="110" customFormat="1" ht="234" x14ac:dyDescent="0.25">
      <c r="A69" s="127" t="s">
        <v>94</v>
      </c>
      <c r="B69" s="147" t="s">
        <v>383</v>
      </c>
      <c r="C69" s="152" t="s">
        <v>1020</v>
      </c>
      <c r="D69" s="153" t="s">
        <v>1021</v>
      </c>
      <c r="E69" s="132" t="s">
        <v>485</v>
      </c>
      <c r="F69" s="427" t="s">
        <v>117</v>
      </c>
      <c r="G69" s="427"/>
      <c r="H69" s="427"/>
      <c r="I69" s="427"/>
      <c r="J69" s="427"/>
      <c r="K69" s="427"/>
      <c r="L69" s="135" t="s">
        <v>413</v>
      </c>
      <c r="M69" s="137">
        <v>7758477</v>
      </c>
      <c r="N69" s="137">
        <v>7758477</v>
      </c>
      <c r="O69" s="137"/>
      <c r="P69" s="137"/>
      <c r="Q69" s="430"/>
      <c r="R69" s="426"/>
      <c r="S69" s="137"/>
    </row>
    <row r="70" spans="1:19" s="110" customFormat="1" ht="234" x14ac:dyDescent="0.25">
      <c r="A70" s="127" t="s">
        <v>95</v>
      </c>
      <c r="B70" s="147" t="s">
        <v>384</v>
      </c>
      <c r="C70" s="152" t="s">
        <v>1022</v>
      </c>
      <c r="D70" s="153" t="s">
        <v>1023</v>
      </c>
      <c r="E70" s="132" t="s">
        <v>485</v>
      </c>
      <c r="F70" s="427" t="s">
        <v>117</v>
      </c>
      <c r="G70" s="427"/>
      <c r="H70" s="427"/>
      <c r="I70" s="427"/>
      <c r="J70" s="427"/>
      <c r="K70" s="427"/>
      <c r="L70" s="135" t="s">
        <v>413</v>
      </c>
      <c r="M70" s="137">
        <v>7000000</v>
      </c>
      <c r="N70" s="137">
        <v>7000000</v>
      </c>
      <c r="O70" s="137"/>
      <c r="P70" s="137"/>
      <c r="Q70" s="430"/>
      <c r="R70" s="426"/>
      <c r="S70" s="137"/>
    </row>
    <row r="71" spans="1:19" s="110" customFormat="1" ht="234" x14ac:dyDescent="0.25">
      <c r="A71" s="127" t="s">
        <v>96</v>
      </c>
      <c r="B71" s="147" t="s">
        <v>385</v>
      </c>
      <c r="C71" s="152" t="s">
        <v>1024</v>
      </c>
      <c r="D71" s="153" t="s">
        <v>1025</v>
      </c>
      <c r="E71" s="132" t="s">
        <v>485</v>
      </c>
      <c r="F71" s="427" t="s">
        <v>117</v>
      </c>
      <c r="G71" s="427"/>
      <c r="H71" s="427"/>
      <c r="I71" s="427"/>
      <c r="J71" s="427"/>
      <c r="K71" s="427"/>
      <c r="L71" s="135" t="s">
        <v>413</v>
      </c>
      <c r="M71" s="137">
        <v>500000</v>
      </c>
      <c r="N71" s="137">
        <v>500000</v>
      </c>
      <c r="O71" s="137"/>
      <c r="P71" s="137"/>
      <c r="Q71" s="430"/>
      <c r="R71" s="426"/>
      <c r="S71" s="137"/>
    </row>
    <row r="72" spans="1:19" s="110" customFormat="1" ht="234" x14ac:dyDescent="0.25">
      <c r="A72" s="127" t="s">
        <v>97</v>
      </c>
      <c r="B72" s="147" t="s">
        <v>386</v>
      </c>
      <c r="C72" s="152" t="s">
        <v>1026</v>
      </c>
      <c r="D72" s="153" t="s">
        <v>1025</v>
      </c>
      <c r="E72" s="132" t="s">
        <v>485</v>
      </c>
      <c r="F72" s="427" t="s">
        <v>117</v>
      </c>
      <c r="G72" s="427"/>
      <c r="H72" s="427"/>
      <c r="I72" s="427"/>
      <c r="J72" s="427"/>
      <c r="K72" s="427"/>
      <c r="L72" s="135" t="s">
        <v>413</v>
      </c>
      <c r="M72" s="137">
        <v>1500000</v>
      </c>
      <c r="N72" s="137">
        <v>1500000</v>
      </c>
      <c r="O72" s="137"/>
      <c r="P72" s="137"/>
      <c r="Q72" s="430"/>
      <c r="R72" s="426"/>
      <c r="S72" s="137"/>
    </row>
    <row r="73" spans="1:19" s="110" customFormat="1" ht="234" x14ac:dyDescent="0.25">
      <c r="A73" s="127" t="s">
        <v>98</v>
      </c>
      <c r="B73" s="147" t="s">
        <v>387</v>
      </c>
      <c r="C73" s="152" t="s">
        <v>1026</v>
      </c>
      <c r="D73" s="153" t="s">
        <v>1025</v>
      </c>
      <c r="E73" s="132" t="s">
        <v>485</v>
      </c>
      <c r="F73" s="427" t="s">
        <v>117</v>
      </c>
      <c r="G73" s="427"/>
      <c r="H73" s="427"/>
      <c r="I73" s="427"/>
      <c r="J73" s="427"/>
      <c r="K73" s="427"/>
      <c r="L73" s="135" t="s">
        <v>413</v>
      </c>
      <c r="M73" s="137">
        <v>500000</v>
      </c>
      <c r="N73" s="137">
        <v>500000</v>
      </c>
      <c r="O73" s="137"/>
      <c r="P73" s="137"/>
      <c r="Q73" s="430"/>
      <c r="R73" s="426"/>
      <c r="S73" s="137"/>
    </row>
    <row r="74" spans="1:19" s="110" customFormat="1" ht="234" x14ac:dyDescent="0.25">
      <c r="A74" s="127" t="s">
        <v>99</v>
      </c>
      <c r="B74" s="132" t="s">
        <v>388</v>
      </c>
      <c r="C74" s="152" t="s">
        <v>1027</v>
      </c>
      <c r="D74" s="153" t="s">
        <v>1025</v>
      </c>
      <c r="E74" s="132" t="s">
        <v>485</v>
      </c>
      <c r="F74" s="427" t="s">
        <v>117</v>
      </c>
      <c r="G74" s="427"/>
      <c r="H74" s="427"/>
      <c r="I74" s="427"/>
      <c r="J74" s="427"/>
      <c r="K74" s="427"/>
      <c r="L74" s="135" t="s">
        <v>413</v>
      </c>
      <c r="M74" s="137">
        <v>500000</v>
      </c>
      <c r="N74" s="137">
        <v>500000</v>
      </c>
      <c r="O74" s="137"/>
      <c r="P74" s="137"/>
      <c r="Q74" s="430"/>
      <c r="R74" s="426"/>
      <c r="S74" s="137"/>
    </row>
    <row r="75" spans="1:19" s="110" customFormat="1" ht="234" x14ac:dyDescent="0.25">
      <c r="A75" s="127" t="s">
        <v>100</v>
      </c>
      <c r="B75" s="132" t="s">
        <v>389</v>
      </c>
      <c r="C75" s="152" t="s">
        <v>1028</v>
      </c>
      <c r="D75" s="153" t="s">
        <v>1025</v>
      </c>
      <c r="E75" s="132" t="s">
        <v>485</v>
      </c>
      <c r="F75" s="427" t="s">
        <v>117</v>
      </c>
      <c r="G75" s="427"/>
      <c r="H75" s="427"/>
      <c r="I75" s="427"/>
      <c r="J75" s="427"/>
      <c r="K75" s="427"/>
      <c r="L75" s="135" t="s">
        <v>413</v>
      </c>
      <c r="M75" s="137">
        <v>500000</v>
      </c>
      <c r="N75" s="137">
        <v>500000</v>
      </c>
      <c r="O75" s="137"/>
      <c r="P75" s="137"/>
      <c r="Q75" s="430"/>
      <c r="R75" s="426"/>
      <c r="S75" s="137"/>
    </row>
    <row r="76" spans="1:19" s="110" customFormat="1" ht="234" x14ac:dyDescent="0.25">
      <c r="A76" s="127" t="s">
        <v>101</v>
      </c>
      <c r="B76" s="132" t="s">
        <v>390</v>
      </c>
      <c r="C76" s="152" t="s">
        <v>1029</v>
      </c>
      <c r="D76" s="153" t="s">
        <v>1025</v>
      </c>
      <c r="E76" s="132" t="s">
        <v>485</v>
      </c>
      <c r="F76" s="427" t="s">
        <v>117</v>
      </c>
      <c r="G76" s="427"/>
      <c r="H76" s="427"/>
      <c r="I76" s="427"/>
      <c r="J76" s="427"/>
      <c r="K76" s="427"/>
      <c r="L76" s="135" t="s">
        <v>413</v>
      </c>
      <c r="M76" s="137">
        <v>2035130</v>
      </c>
      <c r="N76" s="137">
        <v>2035130</v>
      </c>
      <c r="O76" s="137"/>
      <c r="P76" s="137"/>
      <c r="Q76" s="430"/>
      <c r="R76" s="426"/>
      <c r="S76" s="137"/>
    </row>
    <row r="77" spans="1:19" s="110" customFormat="1" ht="234" x14ac:dyDescent="0.25">
      <c r="A77" s="127" t="s">
        <v>1184</v>
      </c>
      <c r="B77" s="132" t="s">
        <v>391</v>
      </c>
      <c r="C77" s="152" t="s">
        <v>1030</v>
      </c>
      <c r="D77" s="153" t="s">
        <v>1025</v>
      </c>
      <c r="E77" s="132" t="s">
        <v>485</v>
      </c>
      <c r="F77" s="427" t="s">
        <v>117</v>
      </c>
      <c r="G77" s="427"/>
      <c r="H77" s="427"/>
      <c r="I77" s="427"/>
      <c r="J77" s="427"/>
      <c r="K77" s="427"/>
      <c r="L77" s="135" t="s">
        <v>413</v>
      </c>
      <c r="M77" s="137">
        <v>1050000</v>
      </c>
      <c r="N77" s="137">
        <v>1050000</v>
      </c>
      <c r="O77" s="137"/>
      <c r="P77" s="137"/>
      <c r="Q77" s="430"/>
      <c r="R77" s="426"/>
      <c r="S77" s="137"/>
    </row>
    <row r="78" spans="1:19" s="110" customFormat="1" ht="234" x14ac:dyDescent="0.25">
      <c r="A78" s="127" t="s">
        <v>1256</v>
      </c>
      <c r="B78" s="147" t="s">
        <v>392</v>
      </c>
      <c r="C78" s="152" t="s">
        <v>1031</v>
      </c>
      <c r="D78" s="153" t="s">
        <v>1025</v>
      </c>
      <c r="E78" s="132" t="s">
        <v>485</v>
      </c>
      <c r="F78" s="427" t="s">
        <v>117</v>
      </c>
      <c r="G78" s="427"/>
      <c r="H78" s="427"/>
      <c r="I78" s="427"/>
      <c r="J78" s="427"/>
      <c r="K78" s="427"/>
      <c r="L78" s="135" t="s">
        <v>413</v>
      </c>
      <c r="M78" s="137">
        <v>1160000</v>
      </c>
      <c r="N78" s="137">
        <v>1160000</v>
      </c>
      <c r="O78" s="137"/>
      <c r="P78" s="137"/>
      <c r="Q78" s="430"/>
      <c r="R78" s="426"/>
      <c r="S78" s="137"/>
    </row>
    <row r="79" spans="1:19" s="110" customFormat="1" ht="234" x14ac:dyDescent="0.25">
      <c r="A79" s="127" t="s">
        <v>1257</v>
      </c>
      <c r="B79" s="132" t="s">
        <v>393</v>
      </c>
      <c r="C79" s="152" t="s">
        <v>1032</v>
      </c>
      <c r="D79" s="153" t="s">
        <v>1025</v>
      </c>
      <c r="E79" s="132" t="s">
        <v>485</v>
      </c>
      <c r="F79" s="427" t="s">
        <v>117</v>
      </c>
      <c r="G79" s="427"/>
      <c r="H79" s="427"/>
      <c r="I79" s="427"/>
      <c r="J79" s="427"/>
      <c r="K79" s="427"/>
      <c r="L79" s="135" t="s">
        <v>413</v>
      </c>
      <c r="M79" s="137">
        <v>1000000</v>
      </c>
      <c r="N79" s="137">
        <v>1000000</v>
      </c>
      <c r="O79" s="137"/>
      <c r="P79" s="137"/>
      <c r="Q79" s="430"/>
      <c r="R79" s="426"/>
      <c r="S79" s="137"/>
    </row>
    <row r="80" spans="1:19" s="110" customFormat="1" ht="234" x14ac:dyDescent="0.25">
      <c r="A80" s="127" t="s">
        <v>1309</v>
      </c>
      <c r="B80" s="147" t="s">
        <v>394</v>
      </c>
      <c r="C80" s="152" t="s">
        <v>1032</v>
      </c>
      <c r="D80" s="153" t="s">
        <v>1025</v>
      </c>
      <c r="E80" s="132" t="s">
        <v>485</v>
      </c>
      <c r="F80" s="427" t="s">
        <v>117</v>
      </c>
      <c r="G80" s="427"/>
      <c r="H80" s="427"/>
      <c r="I80" s="427"/>
      <c r="J80" s="427"/>
      <c r="K80" s="427"/>
      <c r="L80" s="135" t="s">
        <v>413</v>
      </c>
      <c r="M80" s="137">
        <v>300000</v>
      </c>
      <c r="N80" s="137">
        <v>300000</v>
      </c>
      <c r="O80" s="137"/>
      <c r="P80" s="137"/>
      <c r="Q80" s="430"/>
      <c r="R80" s="426"/>
      <c r="S80" s="137"/>
    </row>
    <row r="81" spans="1:48" s="110" customFormat="1" ht="234" x14ac:dyDescent="0.25">
      <c r="A81" s="127" t="s">
        <v>1310</v>
      </c>
      <c r="B81" s="147" t="s">
        <v>395</v>
      </c>
      <c r="C81" s="152" t="s">
        <v>996</v>
      </c>
      <c r="D81" s="153" t="s">
        <v>1033</v>
      </c>
      <c r="E81" s="132" t="s">
        <v>485</v>
      </c>
      <c r="F81" s="427" t="s">
        <v>117</v>
      </c>
      <c r="G81" s="427"/>
      <c r="H81" s="427"/>
      <c r="I81" s="427"/>
      <c r="J81" s="427"/>
      <c r="K81" s="427"/>
      <c r="L81" s="135" t="s">
        <v>413</v>
      </c>
      <c r="M81" s="137">
        <v>3000000</v>
      </c>
      <c r="N81" s="137">
        <v>3000000</v>
      </c>
      <c r="O81" s="137"/>
      <c r="P81" s="137"/>
      <c r="Q81" s="430"/>
      <c r="R81" s="426"/>
      <c r="S81" s="137"/>
    </row>
    <row r="82" spans="1:48" s="110" customFormat="1" ht="234" x14ac:dyDescent="0.25">
      <c r="A82" s="127" t="s">
        <v>1311</v>
      </c>
      <c r="B82" s="132" t="s">
        <v>396</v>
      </c>
      <c r="C82" s="152" t="s">
        <v>1034</v>
      </c>
      <c r="D82" s="153" t="s">
        <v>1035</v>
      </c>
      <c r="E82" s="132" t="s">
        <v>485</v>
      </c>
      <c r="F82" s="427" t="s">
        <v>117</v>
      </c>
      <c r="G82" s="427"/>
      <c r="H82" s="427"/>
      <c r="I82" s="427"/>
      <c r="J82" s="427"/>
      <c r="K82" s="427"/>
      <c r="L82" s="135" t="s">
        <v>413</v>
      </c>
      <c r="M82" s="137">
        <v>2487238</v>
      </c>
      <c r="N82" s="137">
        <v>2487238</v>
      </c>
      <c r="O82" s="137"/>
      <c r="P82" s="137"/>
      <c r="Q82" s="430"/>
      <c r="R82" s="426"/>
      <c r="S82" s="137"/>
    </row>
    <row r="83" spans="1:48" s="110" customFormat="1" ht="234" x14ac:dyDescent="0.25">
      <c r="A83" s="127" t="s">
        <v>1312</v>
      </c>
      <c r="B83" s="132" t="s">
        <v>1239</v>
      </c>
      <c r="C83" s="152" t="s">
        <v>1241</v>
      </c>
      <c r="D83" s="153" t="s">
        <v>1025</v>
      </c>
      <c r="E83" s="132" t="s">
        <v>485</v>
      </c>
      <c r="F83" s="427" t="s">
        <v>117</v>
      </c>
      <c r="G83" s="427"/>
      <c r="H83" s="427"/>
      <c r="I83" s="427"/>
      <c r="J83" s="427"/>
      <c r="K83" s="427"/>
      <c r="L83" s="132" t="s">
        <v>413</v>
      </c>
      <c r="M83" s="137">
        <v>0</v>
      </c>
      <c r="N83" s="137">
        <v>0</v>
      </c>
      <c r="O83" s="137"/>
      <c r="P83" s="137"/>
      <c r="Q83" s="430"/>
      <c r="R83" s="426"/>
      <c r="S83" s="137">
        <v>0</v>
      </c>
    </row>
    <row r="84" spans="1:48" s="110" customFormat="1" ht="234" x14ac:dyDescent="0.25">
      <c r="A84" s="127" t="s">
        <v>1313</v>
      </c>
      <c r="B84" s="132" t="s">
        <v>1240</v>
      </c>
      <c r="C84" s="152" t="s">
        <v>1242</v>
      </c>
      <c r="D84" s="153" t="s">
        <v>1243</v>
      </c>
      <c r="E84" s="132" t="s">
        <v>485</v>
      </c>
      <c r="F84" s="427" t="s">
        <v>117</v>
      </c>
      <c r="G84" s="427"/>
      <c r="H84" s="427"/>
      <c r="I84" s="427"/>
      <c r="J84" s="427"/>
      <c r="K84" s="427"/>
      <c r="L84" s="132" t="s">
        <v>413</v>
      </c>
      <c r="M84" s="137">
        <v>0</v>
      </c>
      <c r="N84" s="137">
        <v>0</v>
      </c>
      <c r="O84" s="137"/>
      <c r="P84" s="137"/>
      <c r="Q84" s="430"/>
      <c r="R84" s="426"/>
      <c r="S84" s="137">
        <v>0</v>
      </c>
    </row>
    <row r="85" spans="1:48" s="7" customFormat="1" x14ac:dyDescent="0.25">
      <c r="A85" s="35"/>
      <c r="B85" s="18"/>
      <c r="C85" s="18"/>
      <c r="D85" s="19"/>
      <c r="E85" s="19"/>
      <c r="F85" s="437"/>
      <c r="G85" s="439"/>
      <c r="H85" s="437"/>
      <c r="I85" s="438"/>
      <c r="J85" s="438"/>
      <c r="K85" s="439"/>
      <c r="L85" s="19"/>
      <c r="M85" s="20">
        <f>SUM(M16:M84)</f>
        <v>201180032.42000002</v>
      </c>
      <c r="N85" s="20">
        <f>SUM(N16:N82)</f>
        <v>115169254</v>
      </c>
      <c r="O85" s="20"/>
      <c r="P85" s="20">
        <f>SUM(P16:P84)</f>
        <v>86010778.420000002</v>
      </c>
      <c r="Q85" s="450"/>
      <c r="R85" s="450"/>
      <c r="S85" s="20">
        <f>SUM(S16:S84)</f>
        <v>0</v>
      </c>
    </row>
    <row r="86" spans="1:48" s="37" customFormat="1" ht="12.75" x14ac:dyDescent="0.2">
      <c r="A86" s="435" t="s">
        <v>10</v>
      </c>
      <c r="B86" s="577"/>
      <c r="C86" s="543" t="s">
        <v>1096</v>
      </c>
      <c r="D86" s="544"/>
      <c r="E86" s="544"/>
      <c r="F86" s="544"/>
      <c r="G86" s="544"/>
      <c r="H86" s="544"/>
      <c r="I86" s="544"/>
      <c r="J86" s="544"/>
      <c r="K86" s="544"/>
      <c r="L86" s="544"/>
      <c r="M86" s="544"/>
      <c r="N86" s="544"/>
      <c r="O86" s="544"/>
      <c r="P86" s="544"/>
      <c r="Q86" s="544"/>
      <c r="R86" s="544"/>
      <c r="S86" s="544"/>
    </row>
    <row r="87" spans="1:48" s="7" customFormat="1" x14ac:dyDescent="0.25">
      <c r="A87" s="375" t="s">
        <v>219</v>
      </c>
      <c r="B87" s="376"/>
      <c r="C87" s="377"/>
      <c r="D87" s="416" t="s">
        <v>1351</v>
      </c>
      <c r="E87" s="417"/>
      <c r="F87" s="417"/>
      <c r="G87" s="417"/>
      <c r="H87" s="417"/>
      <c r="I87" s="417"/>
      <c r="J87" s="417"/>
      <c r="K87" s="417"/>
      <c r="L87" s="417"/>
      <c r="M87" s="417"/>
      <c r="N87" s="417"/>
      <c r="O87" s="417"/>
      <c r="P87" s="417"/>
      <c r="Q87" s="417"/>
      <c r="R87" s="417"/>
      <c r="S87" s="418"/>
    </row>
    <row r="88" spans="1:48" s="7" customFormat="1" ht="30" x14ac:dyDescent="0.25">
      <c r="A88" s="403" t="s">
        <v>220</v>
      </c>
      <c r="B88" s="403"/>
      <c r="C88" s="381" t="s">
        <v>1348</v>
      </c>
      <c r="D88" s="65"/>
      <c r="E88" s="65" t="s">
        <v>3</v>
      </c>
      <c r="F88" s="319" t="s">
        <v>4</v>
      </c>
      <c r="G88" s="268"/>
      <c r="H88" s="319" t="s">
        <v>4</v>
      </c>
      <c r="I88" s="269"/>
      <c r="J88" s="269"/>
      <c r="K88" s="268"/>
      <c r="L88" s="65" t="s">
        <v>9</v>
      </c>
      <c r="M88" s="319" t="s">
        <v>6</v>
      </c>
      <c r="N88" s="269"/>
      <c r="O88" s="269"/>
      <c r="P88" s="269"/>
      <c r="Q88" s="269"/>
      <c r="R88" s="269"/>
      <c r="S88" s="268"/>
    </row>
    <row r="89" spans="1:48" s="7" customFormat="1" x14ac:dyDescent="0.25">
      <c r="A89" s="403"/>
      <c r="B89" s="403"/>
      <c r="C89" s="382"/>
      <c r="D89" s="65" t="s">
        <v>7</v>
      </c>
      <c r="E89" s="65">
        <v>2025</v>
      </c>
      <c r="F89" s="319">
        <v>2029</v>
      </c>
      <c r="G89" s="268"/>
      <c r="H89" s="319">
        <v>2033</v>
      </c>
      <c r="I89" s="269"/>
      <c r="J89" s="269"/>
      <c r="K89" s="268"/>
      <c r="L89" s="65">
        <v>2037</v>
      </c>
      <c r="M89" s="383" t="s">
        <v>1354</v>
      </c>
      <c r="N89" s="262"/>
      <c r="O89" s="262"/>
      <c r="P89" s="262"/>
      <c r="Q89" s="262"/>
      <c r="R89" s="262"/>
      <c r="S89" s="263"/>
      <c r="AU89" s="7" t="s">
        <v>41</v>
      </c>
      <c r="AV89" s="7" t="s">
        <v>42</v>
      </c>
    </row>
    <row r="90" spans="1:48" s="7" customFormat="1" x14ac:dyDescent="0.25">
      <c r="A90" s="403"/>
      <c r="B90" s="403"/>
      <c r="C90" s="404"/>
      <c r="D90" s="65" t="s">
        <v>8</v>
      </c>
      <c r="E90" s="66">
        <v>0.5</v>
      </c>
      <c r="F90" s="267">
        <v>0.7</v>
      </c>
      <c r="G90" s="268"/>
      <c r="H90" s="267">
        <v>0.8</v>
      </c>
      <c r="I90" s="269"/>
      <c r="J90" s="269"/>
      <c r="K90" s="268"/>
      <c r="L90" s="66">
        <v>1</v>
      </c>
      <c r="M90" s="264"/>
      <c r="N90" s="265"/>
      <c r="O90" s="265"/>
      <c r="P90" s="265"/>
      <c r="Q90" s="265"/>
      <c r="R90" s="265"/>
      <c r="S90" s="266"/>
    </row>
    <row r="91" spans="1:48" s="11" customFormat="1" x14ac:dyDescent="0.25">
      <c r="A91" s="405" t="s">
        <v>45</v>
      </c>
      <c r="B91" s="406"/>
      <c r="C91" s="407" t="s">
        <v>11</v>
      </c>
      <c r="D91" s="240" t="s">
        <v>12</v>
      </c>
      <c r="E91" s="240" t="s">
        <v>6</v>
      </c>
      <c r="F91" s="242" t="s">
        <v>13</v>
      </c>
      <c r="G91" s="243"/>
      <c r="H91" s="242" t="s">
        <v>14</v>
      </c>
      <c r="I91" s="246"/>
      <c r="J91" s="246"/>
      <c r="K91" s="243"/>
      <c r="L91" s="240" t="s">
        <v>15</v>
      </c>
      <c r="M91" s="249" t="s">
        <v>16</v>
      </c>
      <c r="N91" s="251" t="s">
        <v>17</v>
      </c>
      <c r="O91" s="252"/>
      <c r="P91" s="252"/>
      <c r="Q91" s="252"/>
      <c r="R91" s="252"/>
      <c r="S91" s="253"/>
    </row>
    <row r="92" spans="1:48" s="11" customFormat="1" x14ac:dyDescent="0.25">
      <c r="A92" s="405"/>
      <c r="B92" s="406"/>
      <c r="C92" s="408"/>
      <c r="D92" s="241"/>
      <c r="E92" s="241"/>
      <c r="F92" s="244"/>
      <c r="G92" s="245"/>
      <c r="H92" s="244"/>
      <c r="I92" s="247"/>
      <c r="J92" s="247"/>
      <c r="K92" s="245"/>
      <c r="L92" s="241"/>
      <c r="M92" s="250"/>
      <c r="N92" s="254" t="s">
        <v>38</v>
      </c>
      <c r="O92" s="255"/>
      <c r="P92" s="251" t="s">
        <v>18</v>
      </c>
      <c r="Q92" s="252"/>
      <c r="R92" s="253"/>
      <c r="S92" s="249" t="s">
        <v>19</v>
      </c>
    </row>
    <row r="93" spans="1:48" s="11" customFormat="1" x14ac:dyDescent="0.25">
      <c r="A93" s="405"/>
      <c r="B93" s="406"/>
      <c r="C93" s="408"/>
      <c r="D93" s="241"/>
      <c r="E93" s="241"/>
      <c r="F93" s="244"/>
      <c r="G93" s="245"/>
      <c r="H93" s="244"/>
      <c r="I93" s="248"/>
      <c r="J93" s="248"/>
      <c r="K93" s="245"/>
      <c r="L93" s="241"/>
      <c r="M93" s="250"/>
      <c r="N93" s="207" t="s">
        <v>20</v>
      </c>
      <c r="O93" s="207" t="s">
        <v>21</v>
      </c>
      <c r="P93" s="207" t="s">
        <v>20</v>
      </c>
      <c r="Q93" s="242" t="s">
        <v>22</v>
      </c>
      <c r="R93" s="243"/>
      <c r="S93" s="250"/>
    </row>
    <row r="94" spans="1:48" s="11" customFormat="1" ht="144" x14ac:dyDescent="0.35">
      <c r="A94" s="211" t="s">
        <v>221</v>
      </c>
      <c r="B94" s="211" t="s">
        <v>1292</v>
      </c>
      <c r="C94" s="212" t="s">
        <v>1293</v>
      </c>
      <c r="D94" s="206" t="s">
        <v>1294</v>
      </c>
      <c r="E94" s="131" t="s">
        <v>485</v>
      </c>
      <c r="F94" s="431" t="s">
        <v>117</v>
      </c>
      <c r="G94" s="431"/>
      <c r="H94" s="397" t="s">
        <v>1314</v>
      </c>
      <c r="I94" s="397"/>
      <c r="J94" s="397"/>
      <c r="K94" s="397"/>
      <c r="L94" s="206"/>
      <c r="M94" s="203">
        <v>30714484</v>
      </c>
      <c r="N94" s="203"/>
      <c r="O94" s="203"/>
      <c r="P94" s="203">
        <f>M94</f>
        <v>30714484</v>
      </c>
      <c r="Q94" s="397" t="s">
        <v>420</v>
      </c>
      <c r="R94" s="397"/>
      <c r="S94" s="203"/>
    </row>
    <row r="95" spans="1:48" s="110" customFormat="1" ht="108" x14ac:dyDescent="0.25">
      <c r="A95" s="208" t="s">
        <v>222</v>
      </c>
      <c r="B95" s="208" t="s">
        <v>397</v>
      </c>
      <c r="C95" s="110" t="s">
        <v>1036</v>
      </c>
      <c r="D95" s="131" t="s">
        <v>398</v>
      </c>
      <c r="E95" s="131" t="s">
        <v>485</v>
      </c>
      <c r="F95" s="431" t="s">
        <v>401</v>
      </c>
      <c r="G95" s="431"/>
      <c r="H95" s="397" t="s">
        <v>1314</v>
      </c>
      <c r="I95" s="397"/>
      <c r="J95" s="397"/>
      <c r="K95" s="397"/>
      <c r="L95" s="131" t="s">
        <v>399</v>
      </c>
      <c r="M95" s="209">
        <v>20000000</v>
      </c>
      <c r="N95" s="209"/>
      <c r="O95" s="210"/>
      <c r="P95" s="210"/>
      <c r="Q95" s="468" t="s">
        <v>401</v>
      </c>
      <c r="R95" s="469"/>
      <c r="S95" s="210">
        <v>20000000</v>
      </c>
    </row>
    <row r="96" spans="1:48" s="110" customFormat="1" ht="54" x14ac:dyDescent="0.25">
      <c r="A96" s="211" t="s">
        <v>223</v>
      </c>
      <c r="B96" s="147" t="s">
        <v>400</v>
      </c>
      <c r="C96" s="132" t="s">
        <v>1037</v>
      </c>
      <c r="D96" s="132" t="s">
        <v>1038</v>
      </c>
      <c r="E96" s="132" t="s">
        <v>485</v>
      </c>
      <c r="F96" s="427" t="s">
        <v>117</v>
      </c>
      <c r="G96" s="427"/>
      <c r="H96" s="256"/>
      <c r="I96" s="258"/>
      <c r="J96" s="258"/>
      <c r="K96" s="257"/>
      <c r="L96" s="132">
        <v>2030</v>
      </c>
      <c r="M96" s="148">
        <v>1731368</v>
      </c>
      <c r="N96" s="148">
        <v>1731368</v>
      </c>
      <c r="O96" s="137"/>
      <c r="P96" s="137"/>
      <c r="Q96" s="425"/>
      <c r="R96" s="426"/>
      <c r="S96" s="137"/>
    </row>
    <row r="97" spans="1:48" s="110" customFormat="1" ht="54" x14ac:dyDescent="0.25">
      <c r="A97" s="208" t="s">
        <v>224</v>
      </c>
      <c r="B97" s="147" t="s">
        <v>402</v>
      </c>
      <c r="C97" s="132" t="s">
        <v>1039</v>
      </c>
      <c r="D97" s="132" t="s">
        <v>1040</v>
      </c>
      <c r="E97" s="132" t="s">
        <v>485</v>
      </c>
      <c r="F97" s="427" t="s">
        <v>117</v>
      </c>
      <c r="G97" s="427"/>
      <c r="H97" s="256"/>
      <c r="I97" s="258"/>
      <c r="J97" s="258"/>
      <c r="K97" s="257"/>
      <c r="L97" s="132">
        <v>2031</v>
      </c>
      <c r="M97" s="148">
        <v>2676436</v>
      </c>
      <c r="N97" s="148">
        <v>2676436</v>
      </c>
      <c r="O97" s="137"/>
      <c r="P97" s="137"/>
      <c r="Q97" s="425"/>
      <c r="R97" s="426"/>
      <c r="S97" s="137"/>
    </row>
    <row r="98" spans="1:48" s="110" customFormat="1" ht="54" x14ac:dyDescent="0.25">
      <c r="A98" s="211" t="s">
        <v>225</v>
      </c>
      <c r="B98" s="147" t="s">
        <v>403</v>
      </c>
      <c r="C98" s="132" t="s">
        <v>1041</v>
      </c>
      <c r="D98" s="132" t="s">
        <v>1042</v>
      </c>
      <c r="E98" s="132" t="s">
        <v>485</v>
      </c>
      <c r="F98" s="427" t="s">
        <v>117</v>
      </c>
      <c r="G98" s="427"/>
      <c r="H98" s="256"/>
      <c r="I98" s="258"/>
      <c r="J98" s="258"/>
      <c r="K98" s="257"/>
      <c r="L98" s="132">
        <v>2031</v>
      </c>
      <c r="M98" s="149">
        <v>1121269</v>
      </c>
      <c r="N98" s="149">
        <v>1121269</v>
      </c>
      <c r="O98" s="137"/>
      <c r="P98" s="137"/>
      <c r="Q98" s="425"/>
      <c r="R98" s="426"/>
      <c r="S98" s="137"/>
    </row>
    <row r="99" spans="1:48" s="110" customFormat="1" ht="54" x14ac:dyDescent="0.25">
      <c r="A99" s="208" t="s">
        <v>226</v>
      </c>
      <c r="B99" s="150" t="s">
        <v>404</v>
      </c>
      <c r="C99" s="132" t="s">
        <v>1043</v>
      </c>
      <c r="D99" s="151" t="s">
        <v>1044</v>
      </c>
      <c r="E99" s="132" t="s">
        <v>485</v>
      </c>
      <c r="F99" s="427" t="s">
        <v>117</v>
      </c>
      <c r="G99" s="427"/>
      <c r="H99" s="427"/>
      <c r="I99" s="427"/>
      <c r="J99" s="427"/>
      <c r="K99" s="427"/>
      <c r="L99" s="132">
        <v>2031</v>
      </c>
      <c r="M99" s="144">
        <v>1293814</v>
      </c>
      <c r="N99" s="144">
        <v>1293814</v>
      </c>
      <c r="O99" s="137"/>
      <c r="P99" s="137"/>
      <c r="Q99" s="425"/>
      <c r="R99" s="426"/>
      <c r="S99" s="137"/>
    </row>
    <row r="100" spans="1:48" s="110" customFormat="1" ht="54" x14ac:dyDescent="0.25">
      <c r="A100" s="211" t="s">
        <v>227</v>
      </c>
      <c r="B100" s="150" t="s">
        <v>405</v>
      </c>
      <c r="C100" s="133" t="s">
        <v>1045</v>
      </c>
      <c r="D100" s="132" t="s">
        <v>1046</v>
      </c>
      <c r="E100" s="132" t="s">
        <v>485</v>
      </c>
      <c r="F100" s="427" t="s">
        <v>117</v>
      </c>
      <c r="G100" s="427"/>
      <c r="H100" s="427"/>
      <c r="I100" s="427"/>
      <c r="J100" s="427"/>
      <c r="K100" s="427"/>
      <c r="L100" s="132">
        <v>2031</v>
      </c>
      <c r="M100" s="137">
        <v>3029718</v>
      </c>
      <c r="N100" s="137">
        <v>3029718</v>
      </c>
      <c r="O100" s="137"/>
      <c r="P100" s="137"/>
      <c r="Q100" s="425"/>
      <c r="R100" s="426"/>
      <c r="S100" s="137"/>
    </row>
    <row r="101" spans="1:48" s="110" customFormat="1" ht="54" x14ac:dyDescent="0.25">
      <c r="A101" s="208" t="s">
        <v>228</v>
      </c>
      <c r="B101" s="150" t="s">
        <v>406</v>
      </c>
      <c r="C101" s="150" t="s">
        <v>1047</v>
      </c>
      <c r="D101" s="151" t="s">
        <v>1048</v>
      </c>
      <c r="E101" s="132" t="s">
        <v>485</v>
      </c>
      <c r="F101" s="427" t="s">
        <v>117</v>
      </c>
      <c r="G101" s="427"/>
      <c r="H101" s="427"/>
      <c r="I101" s="427"/>
      <c r="J101" s="427"/>
      <c r="K101" s="427"/>
      <c r="L101" s="132">
        <v>2032</v>
      </c>
      <c r="M101" s="144">
        <v>507407</v>
      </c>
      <c r="N101" s="144">
        <v>507407</v>
      </c>
      <c r="O101" s="137"/>
      <c r="P101" s="137"/>
      <c r="Q101" s="425"/>
      <c r="R101" s="426"/>
      <c r="S101" s="137"/>
    </row>
    <row r="102" spans="1:48" s="110" customFormat="1" ht="54" x14ac:dyDescent="0.25">
      <c r="A102" s="211" t="s">
        <v>229</v>
      </c>
      <c r="B102" s="150" t="s">
        <v>407</v>
      </c>
      <c r="C102" s="150" t="s">
        <v>1049</v>
      </c>
      <c r="D102" s="151" t="s">
        <v>1050</v>
      </c>
      <c r="E102" s="132" t="s">
        <v>485</v>
      </c>
      <c r="F102" s="427" t="s">
        <v>117</v>
      </c>
      <c r="G102" s="427"/>
      <c r="H102" s="427"/>
      <c r="I102" s="427"/>
      <c r="J102" s="427"/>
      <c r="K102" s="427"/>
      <c r="L102" s="132">
        <v>2033</v>
      </c>
      <c r="M102" s="144">
        <v>1241526</v>
      </c>
      <c r="N102" s="144">
        <v>1241526</v>
      </c>
      <c r="O102" s="137"/>
      <c r="P102" s="137"/>
      <c r="Q102" s="425"/>
      <c r="R102" s="426"/>
      <c r="S102" s="137"/>
    </row>
    <row r="103" spans="1:48" s="110" customFormat="1" ht="54" x14ac:dyDescent="0.25">
      <c r="A103" s="208" t="s">
        <v>1291</v>
      </c>
      <c r="B103" s="150" t="s">
        <v>408</v>
      </c>
      <c r="C103" s="126" t="s">
        <v>1051</v>
      </c>
      <c r="D103" s="151" t="s">
        <v>1048</v>
      </c>
      <c r="E103" s="132" t="s">
        <v>485</v>
      </c>
      <c r="F103" s="427" t="s">
        <v>117</v>
      </c>
      <c r="G103" s="427"/>
      <c r="H103" s="427"/>
      <c r="I103" s="427"/>
      <c r="J103" s="427"/>
      <c r="K103" s="427"/>
      <c r="L103" s="132">
        <v>2036</v>
      </c>
      <c r="M103" s="144">
        <v>525000</v>
      </c>
      <c r="N103" s="144">
        <v>525000</v>
      </c>
      <c r="O103" s="137"/>
      <c r="P103" s="137"/>
      <c r="Q103" s="425"/>
      <c r="R103" s="426"/>
      <c r="S103" s="137"/>
    </row>
    <row r="104" spans="1:48" s="110" customFormat="1" x14ac:dyDescent="0.25">
      <c r="A104" s="127"/>
      <c r="B104" s="150"/>
      <c r="C104" s="223"/>
      <c r="D104" s="151"/>
      <c r="E104" s="224"/>
      <c r="F104" s="256"/>
      <c r="G104" s="257"/>
      <c r="H104" s="256"/>
      <c r="I104" s="258"/>
      <c r="J104" s="258"/>
      <c r="K104" s="257"/>
      <c r="L104" s="224"/>
      <c r="M104" s="144">
        <f>SUM(M94:M103)</f>
        <v>62841022</v>
      </c>
      <c r="N104" s="144">
        <f>SUM(N94:N103)</f>
        <v>12126538</v>
      </c>
      <c r="O104" s="137"/>
      <c r="P104" s="137">
        <f>SUM(P94:P103)</f>
        <v>30714484</v>
      </c>
      <c r="Q104" s="259"/>
      <c r="R104" s="260"/>
      <c r="S104" s="137">
        <f>SUM(S94:S103)</f>
        <v>20000000</v>
      </c>
    </row>
    <row r="105" spans="1:48" s="7" customFormat="1" x14ac:dyDescent="0.25">
      <c r="A105" s="398" t="s">
        <v>1347</v>
      </c>
      <c r="B105" s="399"/>
      <c r="C105" s="400"/>
      <c r="D105" s="401" t="s">
        <v>1350</v>
      </c>
      <c r="E105" s="330"/>
      <c r="F105" s="330"/>
      <c r="G105" s="330"/>
      <c r="H105" s="330"/>
      <c r="I105" s="330"/>
      <c r="J105" s="330"/>
      <c r="K105" s="330"/>
      <c r="L105" s="330"/>
      <c r="M105" s="330"/>
      <c r="N105" s="330"/>
      <c r="O105" s="330"/>
      <c r="P105" s="330"/>
      <c r="Q105" s="330"/>
      <c r="R105" s="330"/>
      <c r="S105" s="331"/>
    </row>
    <row r="106" spans="1:48" s="7" customFormat="1" ht="30" x14ac:dyDescent="0.25">
      <c r="A106" s="402" t="s">
        <v>1352</v>
      </c>
      <c r="B106" s="403"/>
      <c r="C106" s="381" t="s">
        <v>1349</v>
      </c>
      <c r="D106" s="65"/>
      <c r="E106" s="65" t="s">
        <v>3</v>
      </c>
      <c r="F106" s="319" t="s">
        <v>4</v>
      </c>
      <c r="G106" s="268"/>
      <c r="H106" s="319" t="s">
        <v>4</v>
      </c>
      <c r="I106" s="269"/>
      <c r="J106" s="269"/>
      <c r="K106" s="268"/>
      <c r="L106" s="65" t="s">
        <v>9</v>
      </c>
      <c r="M106" s="319" t="s">
        <v>6</v>
      </c>
      <c r="N106" s="269"/>
      <c r="O106" s="269"/>
      <c r="P106" s="269"/>
      <c r="Q106" s="269"/>
      <c r="R106" s="269"/>
      <c r="S106" s="268"/>
    </row>
    <row r="107" spans="1:48" s="7" customFormat="1" x14ac:dyDescent="0.25">
      <c r="A107" s="403"/>
      <c r="B107" s="403"/>
      <c r="C107" s="382"/>
      <c r="D107" s="65" t="s">
        <v>7</v>
      </c>
      <c r="E107" s="65">
        <v>2025</v>
      </c>
      <c r="F107" s="319">
        <v>2029</v>
      </c>
      <c r="G107" s="268"/>
      <c r="H107" s="319">
        <v>2033</v>
      </c>
      <c r="I107" s="269"/>
      <c r="J107" s="269"/>
      <c r="K107" s="268"/>
      <c r="L107" s="65">
        <v>2037</v>
      </c>
      <c r="M107" s="383" t="s">
        <v>1353</v>
      </c>
      <c r="N107" s="262"/>
      <c r="O107" s="262"/>
      <c r="P107" s="262"/>
      <c r="Q107" s="262"/>
      <c r="R107" s="262"/>
      <c r="S107" s="263"/>
      <c r="AU107" s="7" t="s">
        <v>41</v>
      </c>
      <c r="AV107" s="7" t="s">
        <v>42</v>
      </c>
    </row>
    <row r="108" spans="1:48" s="7" customFormat="1" x14ac:dyDescent="0.25">
      <c r="A108" s="403"/>
      <c r="B108" s="403"/>
      <c r="C108" s="404"/>
      <c r="D108" s="65" t="s">
        <v>8</v>
      </c>
      <c r="E108" s="66">
        <v>0.5</v>
      </c>
      <c r="F108" s="267">
        <v>0.7</v>
      </c>
      <c r="G108" s="268"/>
      <c r="H108" s="267">
        <v>0.8</v>
      </c>
      <c r="I108" s="269"/>
      <c r="J108" s="269"/>
      <c r="K108" s="268"/>
      <c r="L108" s="66">
        <v>1</v>
      </c>
      <c r="M108" s="264"/>
      <c r="N108" s="265"/>
      <c r="O108" s="265"/>
      <c r="P108" s="265"/>
      <c r="Q108" s="265"/>
      <c r="R108" s="265"/>
      <c r="S108" s="266"/>
    </row>
    <row r="109" spans="1:48" s="11" customFormat="1" x14ac:dyDescent="0.25">
      <c r="A109" s="405" t="s">
        <v>45</v>
      </c>
      <c r="B109" s="406"/>
      <c r="C109" s="407" t="s">
        <v>11</v>
      </c>
      <c r="D109" s="240" t="s">
        <v>12</v>
      </c>
      <c r="E109" s="240" t="s">
        <v>6</v>
      </c>
      <c r="F109" s="242" t="s">
        <v>13</v>
      </c>
      <c r="G109" s="243"/>
      <c r="H109" s="242" t="s">
        <v>14</v>
      </c>
      <c r="I109" s="246"/>
      <c r="J109" s="246"/>
      <c r="K109" s="243"/>
      <c r="L109" s="240" t="s">
        <v>15</v>
      </c>
      <c r="M109" s="249" t="s">
        <v>16</v>
      </c>
      <c r="N109" s="251" t="s">
        <v>17</v>
      </c>
      <c r="O109" s="252"/>
      <c r="P109" s="252"/>
      <c r="Q109" s="252"/>
      <c r="R109" s="252"/>
      <c r="S109" s="253"/>
    </row>
    <row r="110" spans="1:48" s="11" customFormat="1" x14ac:dyDescent="0.25">
      <c r="A110" s="405"/>
      <c r="B110" s="406"/>
      <c r="C110" s="408"/>
      <c r="D110" s="241"/>
      <c r="E110" s="241"/>
      <c r="F110" s="244"/>
      <c r="G110" s="245"/>
      <c r="H110" s="244"/>
      <c r="I110" s="247"/>
      <c r="J110" s="247"/>
      <c r="K110" s="245"/>
      <c r="L110" s="241"/>
      <c r="M110" s="250"/>
      <c r="N110" s="254" t="s">
        <v>38</v>
      </c>
      <c r="O110" s="255"/>
      <c r="P110" s="251" t="s">
        <v>18</v>
      </c>
      <c r="Q110" s="252"/>
      <c r="R110" s="253"/>
      <c r="S110" s="249" t="s">
        <v>19</v>
      </c>
    </row>
    <row r="111" spans="1:48" s="11" customFormat="1" x14ac:dyDescent="0.25">
      <c r="A111" s="405"/>
      <c r="B111" s="406"/>
      <c r="C111" s="408"/>
      <c r="D111" s="241"/>
      <c r="E111" s="241"/>
      <c r="F111" s="244"/>
      <c r="G111" s="245"/>
      <c r="H111" s="244"/>
      <c r="I111" s="248"/>
      <c r="J111" s="248"/>
      <c r="K111" s="245"/>
      <c r="L111" s="241"/>
      <c r="M111" s="250"/>
      <c r="N111" s="225" t="s">
        <v>20</v>
      </c>
      <c r="O111" s="225" t="s">
        <v>21</v>
      </c>
      <c r="P111" s="225" t="s">
        <v>20</v>
      </c>
      <c r="Q111" s="242" t="s">
        <v>22</v>
      </c>
      <c r="R111" s="243"/>
      <c r="S111" s="250"/>
    </row>
    <row r="112" spans="1:48" s="110" customFormat="1" ht="54" x14ac:dyDescent="0.25">
      <c r="A112" s="211" t="s">
        <v>221</v>
      </c>
      <c r="B112" s="150" t="s">
        <v>1295</v>
      </c>
      <c r="C112" s="206" t="s">
        <v>1297</v>
      </c>
      <c r="D112" s="151" t="s">
        <v>1298</v>
      </c>
      <c r="E112" s="204" t="s">
        <v>485</v>
      </c>
      <c r="F112" s="427" t="s">
        <v>401</v>
      </c>
      <c r="G112" s="427"/>
      <c r="H112" s="397" t="s">
        <v>1314</v>
      </c>
      <c r="I112" s="397"/>
      <c r="J112" s="397"/>
      <c r="K112" s="397"/>
      <c r="L112" s="204" t="s">
        <v>1299</v>
      </c>
      <c r="M112" s="144">
        <v>0</v>
      </c>
      <c r="N112" s="144">
        <v>0</v>
      </c>
      <c r="O112" s="137"/>
      <c r="P112" s="137">
        <v>0</v>
      </c>
      <c r="Q112" s="259" t="s">
        <v>401</v>
      </c>
      <c r="R112" s="260"/>
      <c r="S112" s="137">
        <v>0</v>
      </c>
    </row>
    <row r="113" spans="1:19" s="110" customFormat="1" ht="54" x14ac:dyDescent="0.25">
      <c r="A113" s="208" t="s">
        <v>222</v>
      </c>
      <c r="B113" s="150" t="s">
        <v>1296</v>
      </c>
      <c r="C113" s="206" t="s">
        <v>1297</v>
      </c>
      <c r="D113" s="151" t="s">
        <v>1298</v>
      </c>
      <c r="E113" s="204" t="s">
        <v>485</v>
      </c>
      <c r="F113" s="427" t="s">
        <v>401</v>
      </c>
      <c r="G113" s="427"/>
      <c r="H113" s="397" t="s">
        <v>1314</v>
      </c>
      <c r="I113" s="397"/>
      <c r="J113" s="397"/>
      <c r="K113" s="397"/>
      <c r="L113" s="204" t="s">
        <v>1300</v>
      </c>
      <c r="M113" s="144">
        <v>0</v>
      </c>
      <c r="N113" s="144">
        <v>0</v>
      </c>
      <c r="O113" s="137"/>
      <c r="P113" s="137">
        <v>0</v>
      </c>
      <c r="Q113" s="259" t="s">
        <v>401</v>
      </c>
      <c r="R113" s="260"/>
      <c r="S113" s="137">
        <v>0</v>
      </c>
    </row>
    <row r="114" spans="1:19" s="7" customFormat="1" x14ac:dyDescent="0.25">
      <c r="A114" s="107"/>
      <c r="B114" s="18"/>
      <c r="C114" s="18"/>
      <c r="D114" s="19"/>
      <c r="E114" s="19"/>
      <c r="F114" s="437"/>
      <c r="G114" s="439"/>
      <c r="H114" s="437"/>
      <c r="I114" s="438"/>
      <c r="J114" s="438"/>
      <c r="K114" s="439"/>
      <c r="L114" s="19"/>
      <c r="M114" s="108">
        <f>SUM(M112:M113)</f>
        <v>0</v>
      </c>
      <c r="N114" s="108">
        <f>SUM(N112:N113)</f>
        <v>0</v>
      </c>
      <c r="O114" s="108">
        <f t="shared" ref="O114:R114" si="1">SUM(O95:O103)</f>
        <v>0</v>
      </c>
      <c r="P114" s="108">
        <f>SUM(P112:P113)</f>
        <v>0</v>
      </c>
      <c r="Q114" s="450">
        <f t="shared" si="1"/>
        <v>0</v>
      </c>
      <c r="R114" s="450">
        <f t="shared" si="1"/>
        <v>0</v>
      </c>
      <c r="S114" s="106">
        <f>SUM(S112:S113)</f>
        <v>0</v>
      </c>
    </row>
    <row r="115" spans="1:19" s="7" customFormat="1" x14ac:dyDescent="0.2">
      <c r="A115" s="441" t="s">
        <v>10</v>
      </c>
      <c r="B115" s="442"/>
      <c r="C115" s="435"/>
      <c r="D115" s="436"/>
      <c r="E115" s="436"/>
      <c r="F115" s="436"/>
      <c r="G115" s="436"/>
      <c r="H115" s="436"/>
      <c r="I115" s="436"/>
      <c r="J115" s="436"/>
      <c r="K115" s="436"/>
      <c r="L115" s="436"/>
      <c r="M115" s="436"/>
      <c r="N115" s="436"/>
      <c r="O115" s="436"/>
      <c r="P115" s="436"/>
      <c r="Q115" s="436"/>
      <c r="R115" s="436"/>
      <c r="S115" s="436"/>
    </row>
    <row r="116" spans="1:19" s="7" customFormat="1" x14ac:dyDescent="0.25">
      <c r="A116" s="333" t="s">
        <v>230</v>
      </c>
      <c r="B116" s="334"/>
      <c r="C116" s="440"/>
      <c r="D116" s="465" t="s">
        <v>119</v>
      </c>
      <c r="E116" s="466"/>
      <c r="F116" s="466"/>
      <c r="G116" s="466"/>
      <c r="H116" s="466"/>
      <c r="I116" s="466"/>
      <c r="J116" s="466"/>
      <c r="K116" s="466"/>
      <c r="L116" s="467"/>
      <c r="M116" s="457" t="s">
        <v>1</v>
      </c>
      <c r="N116" s="334"/>
      <c r="O116" s="334"/>
      <c r="P116" s="334"/>
      <c r="Q116" s="335"/>
      <c r="R116" s="455" t="s">
        <v>23</v>
      </c>
      <c r="S116" s="456"/>
    </row>
    <row r="117" spans="1:19" s="7" customFormat="1" x14ac:dyDescent="0.25">
      <c r="A117" s="342" t="s">
        <v>2</v>
      </c>
      <c r="B117" s="343"/>
      <c r="C117" s="585" t="s">
        <v>1356</v>
      </c>
      <c r="D117" s="109"/>
      <c r="E117" s="420" t="s">
        <v>3</v>
      </c>
      <c r="F117" s="421"/>
      <c r="G117" s="420" t="s">
        <v>4</v>
      </c>
      <c r="H117" s="421"/>
      <c r="I117" s="420" t="s">
        <v>5</v>
      </c>
      <c r="J117" s="424"/>
      <c r="K117" s="424"/>
      <c r="L117" s="421"/>
      <c r="M117" s="432" t="s">
        <v>6</v>
      </c>
      <c r="N117" s="433"/>
      <c r="O117" s="433"/>
      <c r="P117" s="433"/>
      <c r="Q117" s="433"/>
      <c r="R117" s="433"/>
      <c r="S117" s="434"/>
    </row>
    <row r="118" spans="1:19" s="7" customFormat="1" x14ac:dyDescent="0.25">
      <c r="A118" s="344"/>
      <c r="B118" s="345"/>
      <c r="C118" s="586"/>
      <c r="D118" s="109" t="s">
        <v>7</v>
      </c>
      <c r="E118" s="420">
        <v>2025</v>
      </c>
      <c r="F118" s="421"/>
      <c r="G118" s="420">
        <v>2031</v>
      </c>
      <c r="H118" s="421"/>
      <c r="I118" s="420">
        <v>2037</v>
      </c>
      <c r="J118" s="424"/>
      <c r="K118" s="424"/>
      <c r="L118" s="421"/>
      <c r="M118" s="571" t="s">
        <v>25</v>
      </c>
      <c r="N118" s="572"/>
      <c r="O118" s="572"/>
      <c r="P118" s="572"/>
      <c r="Q118" s="572"/>
      <c r="R118" s="572"/>
      <c r="S118" s="573"/>
    </row>
    <row r="119" spans="1:19" s="7" customFormat="1" x14ac:dyDescent="0.25">
      <c r="A119" s="346"/>
      <c r="B119" s="347"/>
      <c r="C119" s="587"/>
      <c r="D119" s="109" t="s">
        <v>8</v>
      </c>
      <c r="E119" s="537" t="s">
        <v>26</v>
      </c>
      <c r="F119" s="454"/>
      <c r="G119" s="497" t="s">
        <v>27</v>
      </c>
      <c r="H119" s="498"/>
      <c r="I119" s="538" t="s">
        <v>28</v>
      </c>
      <c r="J119" s="499"/>
      <c r="K119" s="499"/>
      <c r="L119" s="498"/>
      <c r="M119" s="574"/>
      <c r="N119" s="575"/>
      <c r="O119" s="575"/>
      <c r="P119" s="575"/>
      <c r="Q119" s="575"/>
      <c r="R119" s="575"/>
      <c r="S119" s="576"/>
    </row>
    <row r="120" spans="1:19" s="7" customFormat="1" x14ac:dyDescent="0.25">
      <c r="A120" s="300" t="s">
        <v>231</v>
      </c>
      <c r="B120" s="301"/>
      <c r="C120" s="302"/>
      <c r="D120" s="582" t="s">
        <v>121</v>
      </c>
      <c r="E120" s="379"/>
      <c r="F120" s="379"/>
      <c r="G120" s="379"/>
      <c r="H120" s="379"/>
      <c r="I120" s="379"/>
      <c r="J120" s="379"/>
      <c r="K120" s="379"/>
      <c r="L120" s="379"/>
      <c r="M120" s="379"/>
      <c r="N120" s="379"/>
      <c r="O120" s="379"/>
      <c r="P120" s="379"/>
      <c r="Q120" s="379"/>
      <c r="R120" s="379"/>
      <c r="S120" s="380"/>
    </row>
    <row r="121" spans="1:19" s="11" customFormat="1" ht="30" x14ac:dyDescent="0.25">
      <c r="A121" s="352" t="s">
        <v>31</v>
      </c>
      <c r="B121" s="353"/>
      <c r="C121" s="545" t="s">
        <v>1106</v>
      </c>
      <c r="D121" s="103"/>
      <c r="E121" s="65" t="s">
        <v>3</v>
      </c>
      <c r="F121" s="319" t="s">
        <v>4</v>
      </c>
      <c r="G121" s="268"/>
      <c r="H121" s="319" t="s">
        <v>4</v>
      </c>
      <c r="I121" s="269"/>
      <c r="J121" s="269"/>
      <c r="K121" s="268"/>
      <c r="L121" s="65" t="s">
        <v>9</v>
      </c>
      <c r="M121" s="319" t="s">
        <v>6</v>
      </c>
      <c r="N121" s="269"/>
      <c r="O121" s="269"/>
      <c r="P121" s="269"/>
      <c r="Q121" s="269"/>
      <c r="R121" s="269"/>
      <c r="S121" s="268"/>
    </row>
    <row r="122" spans="1:19" s="11" customFormat="1" x14ac:dyDescent="0.25">
      <c r="A122" s="354"/>
      <c r="B122" s="355"/>
      <c r="C122" s="546"/>
      <c r="D122" s="103" t="s">
        <v>7</v>
      </c>
      <c r="E122" s="65">
        <v>2025</v>
      </c>
      <c r="F122" s="319">
        <v>2029</v>
      </c>
      <c r="G122" s="268"/>
      <c r="H122" s="319">
        <v>2033</v>
      </c>
      <c r="I122" s="269"/>
      <c r="J122" s="269"/>
      <c r="K122" s="268"/>
      <c r="L122" s="65">
        <v>2037</v>
      </c>
      <c r="M122" s="383" t="s">
        <v>1098</v>
      </c>
      <c r="N122" s="262"/>
      <c r="O122" s="262"/>
      <c r="P122" s="262"/>
      <c r="Q122" s="262"/>
      <c r="R122" s="262"/>
      <c r="S122" s="263"/>
    </row>
    <row r="123" spans="1:19" s="11" customFormat="1" x14ac:dyDescent="0.25">
      <c r="A123" s="356"/>
      <c r="B123" s="357"/>
      <c r="C123" s="547"/>
      <c r="D123" s="103" t="s">
        <v>8</v>
      </c>
      <c r="E123" s="66">
        <v>0.2</v>
      </c>
      <c r="F123" s="428">
        <v>0.45</v>
      </c>
      <c r="G123" s="429"/>
      <c r="H123" s="267">
        <v>0.55000000000000004</v>
      </c>
      <c r="I123" s="578"/>
      <c r="J123" s="578"/>
      <c r="K123" s="579"/>
      <c r="L123" s="66">
        <v>0.6</v>
      </c>
      <c r="M123" s="384"/>
      <c r="N123" s="385"/>
      <c r="O123" s="385"/>
      <c r="P123" s="385"/>
      <c r="Q123" s="385"/>
      <c r="R123" s="385"/>
      <c r="S123" s="386"/>
    </row>
    <row r="124" spans="1:19" s="11" customFormat="1" x14ac:dyDescent="0.25">
      <c r="A124" s="405" t="s">
        <v>45</v>
      </c>
      <c r="B124" s="406"/>
      <c r="C124" s="408" t="s">
        <v>11</v>
      </c>
      <c r="D124" s="240" t="s">
        <v>12</v>
      </c>
      <c r="E124" s="240" t="s">
        <v>6</v>
      </c>
      <c r="F124" s="242" t="s">
        <v>13</v>
      </c>
      <c r="G124" s="243"/>
      <c r="H124" s="242" t="s">
        <v>14</v>
      </c>
      <c r="I124" s="246"/>
      <c r="J124" s="246"/>
      <c r="K124" s="243"/>
      <c r="L124" s="240" t="s">
        <v>15</v>
      </c>
      <c r="M124" s="249" t="s">
        <v>16</v>
      </c>
      <c r="N124" s="251" t="s">
        <v>17</v>
      </c>
      <c r="O124" s="252"/>
      <c r="P124" s="252"/>
      <c r="Q124" s="252"/>
      <c r="R124" s="252"/>
      <c r="S124" s="253"/>
    </row>
    <row r="125" spans="1:19" s="11" customFormat="1" x14ac:dyDescent="0.25">
      <c r="A125" s="405"/>
      <c r="B125" s="406"/>
      <c r="C125" s="408"/>
      <c r="D125" s="241"/>
      <c r="E125" s="241"/>
      <c r="F125" s="244"/>
      <c r="G125" s="245"/>
      <c r="H125" s="244"/>
      <c r="I125" s="247"/>
      <c r="J125" s="247"/>
      <c r="K125" s="245"/>
      <c r="L125" s="241"/>
      <c r="M125" s="250"/>
      <c r="N125" s="254" t="s">
        <v>38</v>
      </c>
      <c r="O125" s="255"/>
      <c r="P125" s="251" t="s">
        <v>18</v>
      </c>
      <c r="Q125" s="252"/>
      <c r="R125" s="253"/>
      <c r="S125" s="249" t="s">
        <v>19</v>
      </c>
    </row>
    <row r="126" spans="1:19" s="11" customFormat="1" x14ac:dyDescent="0.25">
      <c r="A126" s="674"/>
      <c r="B126" s="675"/>
      <c r="C126" s="676"/>
      <c r="D126" s="539"/>
      <c r="E126" s="539"/>
      <c r="F126" s="540"/>
      <c r="G126" s="541"/>
      <c r="H126" s="540"/>
      <c r="I126" s="542"/>
      <c r="J126" s="542"/>
      <c r="K126" s="541"/>
      <c r="L126" s="539"/>
      <c r="M126" s="464"/>
      <c r="N126" s="72" t="s">
        <v>20</v>
      </c>
      <c r="O126" s="72" t="s">
        <v>21</v>
      </c>
      <c r="P126" s="72" t="s">
        <v>20</v>
      </c>
      <c r="Q126" s="251" t="s">
        <v>22</v>
      </c>
      <c r="R126" s="253"/>
      <c r="S126" s="464"/>
    </row>
    <row r="127" spans="1:19" s="110" customFormat="1" ht="72" x14ac:dyDescent="0.25">
      <c r="A127" s="127" t="s">
        <v>102</v>
      </c>
      <c r="B127" s="132" t="s">
        <v>417</v>
      </c>
      <c r="C127" s="126" t="s">
        <v>1052</v>
      </c>
      <c r="D127" s="132" t="s">
        <v>1053</v>
      </c>
      <c r="E127" s="132" t="s">
        <v>485</v>
      </c>
      <c r="F127" s="555" t="s">
        <v>117</v>
      </c>
      <c r="G127" s="557"/>
      <c r="H127" s="555"/>
      <c r="I127" s="556"/>
      <c r="J127" s="556"/>
      <c r="K127" s="557"/>
      <c r="L127" s="132">
        <v>2031</v>
      </c>
      <c r="M127" s="145">
        <v>848088</v>
      </c>
      <c r="N127" s="145">
        <v>848088</v>
      </c>
      <c r="O127" s="138"/>
      <c r="P127" s="138"/>
      <c r="Q127" s="526"/>
      <c r="R127" s="527"/>
      <c r="S127" s="138"/>
    </row>
    <row r="128" spans="1:19" s="110" customFormat="1" ht="90" x14ac:dyDescent="0.25">
      <c r="A128" s="127" t="s">
        <v>103</v>
      </c>
      <c r="B128" s="132" t="s">
        <v>1054</v>
      </c>
      <c r="C128" s="126" t="s">
        <v>1055</v>
      </c>
      <c r="D128" s="132" t="s">
        <v>1056</v>
      </c>
      <c r="E128" s="132" t="s">
        <v>485</v>
      </c>
      <c r="F128" s="561" t="str">
        <f>Q128</f>
        <v>მგფ</v>
      </c>
      <c r="G128" s="557"/>
      <c r="H128" s="256" t="s">
        <v>1314</v>
      </c>
      <c r="I128" s="258"/>
      <c r="J128" s="258"/>
      <c r="K128" s="257"/>
      <c r="L128" s="132">
        <v>2035</v>
      </c>
      <c r="M128" s="138">
        <v>3500000</v>
      </c>
      <c r="N128" s="138"/>
      <c r="O128" s="138"/>
      <c r="P128" s="138"/>
      <c r="Q128" s="526" t="s">
        <v>420</v>
      </c>
      <c r="R128" s="527"/>
      <c r="S128" s="138">
        <v>3500000</v>
      </c>
    </row>
    <row r="129" spans="1:19" s="110" customFormat="1" ht="90" x14ac:dyDescent="0.25">
      <c r="A129" s="127" t="s">
        <v>104</v>
      </c>
      <c r="B129" s="132" t="s">
        <v>429</v>
      </c>
      <c r="C129" s="126" t="s">
        <v>1057</v>
      </c>
      <c r="D129" s="132" t="s">
        <v>1058</v>
      </c>
      <c r="E129" s="132" t="s">
        <v>485</v>
      </c>
      <c r="F129" s="427" t="s">
        <v>117</v>
      </c>
      <c r="G129" s="427"/>
      <c r="H129" s="427"/>
      <c r="I129" s="427"/>
      <c r="J129" s="427"/>
      <c r="K129" s="427"/>
      <c r="L129" s="132">
        <v>2035</v>
      </c>
      <c r="M129" s="138">
        <v>500000</v>
      </c>
      <c r="N129" s="138">
        <v>500000</v>
      </c>
      <c r="O129" s="138"/>
      <c r="P129" s="138"/>
      <c r="Q129" s="425"/>
      <c r="R129" s="426"/>
      <c r="S129" s="138"/>
    </row>
    <row r="130" spans="1:19" s="110" customFormat="1" x14ac:dyDescent="0.25">
      <c r="A130" s="175"/>
      <c r="B130" s="159"/>
      <c r="C130" s="130"/>
      <c r="D130" s="176"/>
      <c r="E130" s="176"/>
      <c r="F130" s="176"/>
      <c r="G130" s="176"/>
      <c r="H130" s="176"/>
      <c r="I130" s="176"/>
      <c r="J130" s="176"/>
      <c r="K130" s="176"/>
      <c r="L130" s="176"/>
      <c r="M130" s="177"/>
      <c r="N130" s="177"/>
      <c r="O130" s="177"/>
      <c r="P130" s="177"/>
      <c r="Q130" s="178"/>
      <c r="R130" s="178"/>
      <c r="S130" s="177"/>
    </row>
    <row r="131" spans="1:19" s="7" customFormat="1" x14ac:dyDescent="0.25">
      <c r="A131" s="21"/>
      <c r="B131" s="21"/>
      <c r="C131" s="22"/>
      <c r="D131" s="22"/>
      <c r="E131" s="22"/>
      <c r="F131" s="22"/>
      <c r="G131" s="22"/>
      <c r="H131" s="22"/>
      <c r="I131" s="22"/>
      <c r="J131" s="22"/>
      <c r="K131" s="22"/>
      <c r="L131" s="22"/>
      <c r="M131" s="24">
        <f t="shared" ref="M131:S131" si="2">SUM(M127:M129)</f>
        <v>4848088</v>
      </c>
      <c r="N131" s="24">
        <f t="shared" si="2"/>
        <v>1348088</v>
      </c>
      <c r="O131" s="24">
        <f t="shared" si="2"/>
        <v>0</v>
      </c>
      <c r="P131" s="24">
        <f t="shared" si="2"/>
        <v>0</v>
      </c>
      <c r="Q131" s="24">
        <f t="shared" si="2"/>
        <v>0</v>
      </c>
      <c r="R131" s="24">
        <f t="shared" si="2"/>
        <v>0</v>
      </c>
      <c r="S131" s="24">
        <f t="shared" si="2"/>
        <v>3500000</v>
      </c>
    </row>
    <row r="132" spans="1:19" s="7" customFormat="1" x14ac:dyDescent="0.25">
      <c r="A132" s="583" t="s">
        <v>10</v>
      </c>
      <c r="B132" s="584"/>
      <c r="C132" s="529" t="s">
        <v>1096</v>
      </c>
      <c r="D132" s="530"/>
      <c r="E132" s="530"/>
      <c r="F132" s="530"/>
      <c r="G132" s="530"/>
      <c r="H132" s="530"/>
      <c r="I132" s="530"/>
      <c r="J132" s="530"/>
      <c r="K132" s="530"/>
      <c r="L132" s="530"/>
      <c r="M132" s="530"/>
      <c r="N132" s="530"/>
      <c r="O132" s="530"/>
      <c r="P132" s="530"/>
      <c r="Q132" s="530"/>
      <c r="R132" s="530"/>
      <c r="S132" s="530"/>
    </row>
    <row r="133" spans="1:19" s="7" customFormat="1" x14ac:dyDescent="0.25">
      <c r="A133" s="300" t="s">
        <v>232</v>
      </c>
      <c r="B133" s="301"/>
      <c r="C133" s="548"/>
      <c r="D133" s="558" t="s">
        <v>120</v>
      </c>
      <c r="E133" s="559"/>
      <c r="F133" s="559"/>
      <c r="G133" s="559"/>
      <c r="H133" s="559"/>
      <c r="I133" s="559"/>
      <c r="J133" s="559"/>
      <c r="K133" s="559"/>
      <c r="L133" s="559"/>
      <c r="M133" s="559"/>
      <c r="N133" s="559"/>
      <c r="O133" s="559"/>
      <c r="P133" s="559"/>
      <c r="Q133" s="559"/>
      <c r="R133" s="559"/>
      <c r="S133" s="560"/>
    </row>
    <row r="134" spans="1:19" s="7" customFormat="1" ht="30" x14ac:dyDescent="0.25">
      <c r="A134" s="352" t="s">
        <v>233</v>
      </c>
      <c r="B134" s="353"/>
      <c r="C134" s="402" t="s">
        <v>1097</v>
      </c>
      <c r="D134" s="105"/>
      <c r="E134" s="105" t="s">
        <v>3</v>
      </c>
      <c r="F134" s="403" t="s">
        <v>4</v>
      </c>
      <c r="G134" s="403"/>
      <c r="H134" s="403" t="s">
        <v>4</v>
      </c>
      <c r="I134" s="403"/>
      <c r="J134" s="403"/>
      <c r="K134" s="403"/>
      <c r="L134" s="105" t="s">
        <v>9</v>
      </c>
      <c r="M134" s="403" t="s">
        <v>6</v>
      </c>
      <c r="N134" s="403"/>
      <c r="O134" s="403"/>
      <c r="P134" s="403"/>
      <c r="Q134" s="403"/>
      <c r="R134" s="403"/>
      <c r="S134" s="403"/>
    </row>
    <row r="135" spans="1:19" s="7" customFormat="1" x14ac:dyDescent="0.25">
      <c r="A135" s="354"/>
      <c r="B135" s="355"/>
      <c r="C135" s="403"/>
      <c r="D135" s="105" t="s">
        <v>7</v>
      </c>
      <c r="E135" s="105">
        <v>2025</v>
      </c>
      <c r="F135" s="403">
        <v>2029</v>
      </c>
      <c r="G135" s="403"/>
      <c r="H135" s="403">
        <v>2033</v>
      </c>
      <c r="I135" s="403"/>
      <c r="J135" s="403"/>
      <c r="K135" s="403"/>
      <c r="L135" s="105">
        <v>2037</v>
      </c>
      <c r="M135" s="402" t="s">
        <v>1098</v>
      </c>
      <c r="N135" s="403"/>
      <c r="O135" s="403"/>
      <c r="P135" s="403"/>
      <c r="Q135" s="403"/>
      <c r="R135" s="403"/>
      <c r="S135" s="403"/>
    </row>
    <row r="136" spans="1:19" s="7" customFormat="1" x14ac:dyDescent="0.25">
      <c r="A136" s="356"/>
      <c r="B136" s="357"/>
      <c r="C136" s="403"/>
      <c r="D136" s="105"/>
      <c r="E136" s="111">
        <v>0.15</v>
      </c>
      <c r="F136" s="528">
        <v>0.3</v>
      </c>
      <c r="G136" s="403"/>
      <c r="H136" s="528">
        <v>0.4</v>
      </c>
      <c r="I136" s="403"/>
      <c r="J136" s="403"/>
      <c r="K136" s="403"/>
      <c r="L136" s="111">
        <v>0.6</v>
      </c>
      <c r="M136" s="403"/>
      <c r="N136" s="403"/>
      <c r="O136" s="403"/>
      <c r="P136" s="403"/>
      <c r="Q136" s="403"/>
      <c r="R136" s="403"/>
      <c r="S136" s="403"/>
    </row>
    <row r="137" spans="1:19" s="7" customFormat="1" x14ac:dyDescent="0.25">
      <c r="A137" s="549" t="s">
        <v>45</v>
      </c>
      <c r="B137" s="550"/>
      <c r="C137" s="580" t="s">
        <v>11</v>
      </c>
      <c r="D137" s="581" t="s">
        <v>12</v>
      </c>
      <c r="E137" s="462" t="s">
        <v>6</v>
      </c>
      <c r="F137" s="462" t="s">
        <v>13</v>
      </c>
      <c r="G137" s="462"/>
      <c r="H137" s="462" t="s">
        <v>14</v>
      </c>
      <c r="I137" s="462"/>
      <c r="J137" s="462"/>
      <c r="K137" s="462"/>
      <c r="L137" s="462" t="s">
        <v>15</v>
      </c>
      <c r="M137" s="463" t="s">
        <v>16</v>
      </c>
      <c r="N137" s="536" t="s">
        <v>17</v>
      </c>
      <c r="O137" s="536"/>
      <c r="P137" s="536"/>
      <c r="Q137" s="536"/>
      <c r="R137" s="536"/>
      <c r="S137" s="536"/>
    </row>
    <row r="138" spans="1:19" s="7" customFormat="1" x14ac:dyDescent="0.25">
      <c r="A138" s="551"/>
      <c r="B138" s="552"/>
      <c r="C138" s="580"/>
      <c r="D138" s="581"/>
      <c r="E138" s="462"/>
      <c r="F138" s="462"/>
      <c r="G138" s="462"/>
      <c r="H138" s="462"/>
      <c r="I138" s="462"/>
      <c r="J138" s="462"/>
      <c r="K138" s="462"/>
      <c r="L138" s="462"/>
      <c r="M138" s="463"/>
      <c r="N138" s="525" t="s">
        <v>38</v>
      </c>
      <c r="O138" s="525"/>
      <c r="P138" s="525" t="s">
        <v>18</v>
      </c>
      <c r="Q138" s="525"/>
      <c r="R138" s="525"/>
      <c r="S138" s="525" t="s">
        <v>19</v>
      </c>
    </row>
    <row r="139" spans="1:19" s="7" customFormat="1" x14ac:dyDescent="0.25">
      <c r="A139" s="553"/>
      <c r="B139" s="554"/>
      <c r="C139" s="580"/>
      <c r="D139" s="581"/>
      <c r="E139" s="462"/>
      <c r="F139" s="462"/>
      <c r="G139" s="462"/>
      <c r="H139" s="462"/>
      <c r="I139" s="462"/>
      <c r="J139" s="462"/>
      <c r="K139" s="462"/>
      <c r="L139" s="462"/>
      <c r="M139" s="463"/>
      <c r="N139" s="5" t="s">
        <v>20</v>
      </c>
      <c r="O139" s="106" t="s">
        <v>21</v>
      </c>
      <c r="P139" s="106" t="s">
        <v>20</v>
      </c>
      <c r="Q139" s="525" t="s">
        <v>22</v>
      </c>
      <c r="R139" s="525"/>
      <c r="S139" s="525"/>
    </row>
    <row r="140" spans="1:19" s="110" customFormat="1" ht="54" x14ac:dyDescent="0.25">
      <c r="A140" s="132" t="s">
        <v>234</v>
      </c>
      <c r="B140" s="132" t="s">
        <v>214</v>
      </c>
      <c r="C140" s="126" t="s">
        <v>714</v>
      </c>
      <c r="D140" s="132" t="s">
        <v>783</v>
      </c>
      <c r="E140" s="132" t="s">
        <v>485</v>
      </c>
      <c r="F140" s="397" t="s">
        <v>420</v>
      </c>
      <c r="G140" s="397"/>
      <c r="H140" s="397" t="s">
        <v>1314</v>
      </c>
      <c r="I140" s="397"/>
      <c r="J140" s="397"/>
      <c r="K140" s="397"/>
      <c r="L140" s="132" t="s">
        <v>1289</v>
      </c>
      <c r="M140" s="144">
        <v>1500000</v>
      </c>
      <c r="N140" s="138"/>
      <c r="O140" s="137"/>
      <c r="P140" s="138"/>
      <c r="Q140" s="425"/>
      <c r="R140" s="426"/>
      <c r="S140" s="144">
        <v>1500000</v>
      </c>
    </row>
    <row r="141" spans="1:19" s="110" customFormat="1" ht="126" x14ac:dyDescent="0.25">
      <c r="A141" s="132" t="s">
        <v>235</v>
      </c>
      <c r="B141" s="132" t="s">
        <v>215</v>
      </c>
      <c r="C141" s="126" t="s">
        <v>217</v>
      </c>
      <c r="D141" s="132" t="s">
        <v>784</v>
      </c>
      <c r="E141" s="132" t="s">
        <v>485</v>
      </c>
      <c r="F141" s="397" t="s">
        <v>117</v>
      </c>
      <c r="G141" s="397"/>
      <c r="H141" s="427" t="s">
        <v>216</v>
      </c>
      <c r="I141" s="427"/>
      <c r="J141" s="427"/>
      <c r="K141" s="427"/>
      <c r="L141" s="132">
        <v>2026</v>
      </c>
      <c r="M141" s="144">
        <v>200000</v>
      </c>
      <c r="N141" s="144">
        <v>100000</v>
      </c>
      <c r="O141" s="137"/>
      <c r="P141" s="138"/>
      <c r="Q141" s="425"/>
      <c r="R141" s="426"/>
      <c r="S141" s="144">
        <v>100000</v>
      </c>
    </row>
    <row r="142" spans="1:19" s="110" customFormat="1" ht="36" x14ac:dyDescent="0.25">
      <c r="A142" s="132" t="s">
        <v>236</v>
      </c>
      <c r="B142" s="132" t="s">
        <v>430</v>
      </c>
      <c r="C142" s="126" t="s">
        <v>1059</v>
      </c>
      <c r="D142" s="132" t="s">
        <v>1099</v>
      </c>
      <c r="E142" s="132" t="s">
        <v>485</v>
      </c>
      <c r="F142" s="397" t="s">
        <v>420</v>
      </c>
      <c r="G142" s="397"/>
      <c r="H142" s="397" t="s">
        <v>1314</v>
      </c>
      <c r="I142" s="397"/>
      <c r="J142" s="397"/>
      <c r="K142" s="397"/>
      <c r="L142" s="132" t="s">
        <v>33</v>
      </c>
      <c r="M142" s="144">
        <v>4000000</v>
      </c>
      <c r="N142" s="138"/>
      <c r="O142" s="137"/>
      <c r="P142" s="138"/>
      <c r="Q142" s="425"/>
      <c r="R142" s="426"/>
      <c r="S142" s="144">
        <v>4000000</v>
      </c>
    </row>
    <row r="143" spans="1:19" s="110" customFormat="1" ht="54" x14ac:dyDescent="0.25">
      <c r="A143" s="132" t="s">
        <v>237</v>
      </c>
      <c r="B143" s="132" t="s">
        <v>431</v>
      </c>
      <c r="C143" s="126" t="s">
        <v>1060</v>
      </c>
      <c r="D143" s="132" t="s">
        <v>1099</v>
      </c>
      <c r="E143" s="132" t="s">
        <v>485</v>
      </c>
      <c r="F143" s="397" t="s">
        <v>420</v>
      </c>
      <c r="G143" s="397"/>
      <c r="H143" s="397" t="s">
        <v>1314</v>
      </c>
      <c r="I143" s="397"/>
      <c r="J143" s="397"/>
      <c r="K143" s="397"/>
      <c r="L143" s="132" t="s">
        <v>33</v>
      </c>
      <c r="M143" s="144">
        <v>2500000</v>
      </c>
      <c r="N143" s="138"/>
      <c r="O143" s="137"/>
      <c r="P143" s="138"/>
      <c r="Q143" s="425"/>
      <c r="R143" s="426"/>
      <c r="S143" s="144">
        <v>2500000</v>
      </c>
    </row>
    <row r="144" spans="1:19" s="110" customFormat="1" ht="36" x14ac:dyDescent="0.25">
      <c r="A144" s="132" t="s">
        <v>238</v>
      </c>
      <c r="B144" s="126" t="s">
        <v>423</v>
      </c>
      <c r="C144" s="126" t="s">
        <v>1061</v>
      </c>
      <c r="D144" s="132" t="s">
        <v>1100</v>
      </c>
      <c r="E144" s="132" t="s">
        <v>485</v>
      </c>
      <c r="F144" s="397" t="s">
        <v>420</v>
      </c>
      <c r="G144" s="397"/>
      <c r="H144" s="397" t="s">
        <v>1314</v>
      </c>
      <c r="I144" s="397"/>
      <c r="J144" s="397"/>
      <c r="K144" s="397"/>
      <c r="L144" s="132"/>
      <c r="M144" s="144">
        <v>200000</v>
      </c>
      <c r="N144" s="138">
        <v>200000</v>
      </c>
      <c r="O144" s="137"/>
      <c r="P144" s="138"/>
      <c r="Q144" s="425"/>
      <c r="R144" s="426"/>
      <c r="S144" s="144"/>
    </row>
    <row r="145" spans="1:19" s="110" customFormat="1" ht="36" x14ac:dyDescent="0.25">
      <c r="A145" s="132" t="s">
        <v>239</v>
      </c>
      <c r="B145" s="132" t="s">
        <v>432</v>
      </c>
      <c r="C145" s="126" t="s">
        <v>1062</v>
      </c>
      <c r="D145" s="132" t="s">
        <v>1099</v>
      </c>
      <c r="E145" s="132" t="s">
        <v>485</v>
      </c>
      <c r="F145" s="397" t="s">
        <v>420</v>
      </c>
      <c r="G145" s="397"/>
      <c r="H145" s="397" t="s">
        <v>1314</v>
      </c>
      <c r="I145" s="397"/>
      <c r="J145" s="397"/>
      <c r="K145" s="397"/>
      <c r="L145" s="132" t="s">
        <v>33</v>
      </c>
      <c r="M145" s="144">
        <v>2000000</v>
      </c>
      <c r="N145" s="138"/>
      <c r="O145" s="137"/>
      <c r="P145" s="138"/>
      <c r="Q145" s="425"/>
      <c r="R145" s="426"/>
      <c r="S145" s="144">
        <v>2000000</v>
      </c>
    </row>
    <row r="146" spans="1:19" s="110" customFormat="1" ht="126" x14ac:dyDescent="0.25">
      <c r="A146" s="132" t="s">
        <v>240</v>
      </c>
      <c r="B146" s="132" t="s">
        <v>433</v>
      </c>
      <c r="C146" s="126" t="s">
        <v>1063</v>
      </c>
      <c r="D146" s="132" t="s">
        <v>1066</v>
      </c>
      <c r="E146" s="132" t="s">
        <v>485</v>
      </c>
      <c r="F146" s="397" t="s">
        <v>420</v>
      </c>
      <c r="G146" s="397"/>
      <c r="H146" s="397" t="s">
        <v>1314</v>
      </c>
      <c r="I146" s="397"/>
      <c r="J146" s="397"/>
      <c r="K146" s="397"/>
      <c r="L146" s="132" t="s">
        <v>434</v>
      </c>
      <c r="M146" s="144">
        <v>2500000</v>
      </c>
      <c r="N146" s="138"/>
      <c r="O146" s="137"/>
      <c r="P146" s="138"/>
      <c r="Q146" s="425"/>
      <c r="R146" s="426"/>
      <c r="S146" s="144">
        <v>2500000</v>
      </c>
    </row>
    <row r="147" spans="1:19" s="110" customFormat="1" ht="36" x14ac:dyDescent="0.25">
      <c r="A147" s="132" t="s">
        <v>241</v>
      </c>
      <c r="B147" s="132" t="s">
        <v>715</v>
      </c>
      <c r="C147" s="126" t="s">
        <v>1064</v>
      </c>
      <c r="D147" s="132" t="s">
        <v>1099</v>
      </c>
      <c r="E147" s="132" t="s">
        <v>485</v>
      </c>
      <c r="F147" s="397" t="s">
        <v>420</v>
      </c>
      <c r="G147" s="397"/>
      <c r="H147" s="397" t="s">
        <v>1314</v>
      </c>
      <c r="I147" s="397"/>
      <c r="J147" s="397"/>
      <c r="K147" s="397"/>
      <c r="L147" s="132" t="s">
        <v>1112</v>
      </c>
      <c r="M147" s="144">
        <v>5173515</v>
      </c>
      <c r="N147" s="138"/>
      <c r="O147" s="137"/>
      <c r="P147" s="138">
        <f>M147</f>
        <v>5173515</v>
      </c>
      <c r="Q147" s="425" t="s">
        <v>420</v>
      </c>
      <c r="R147" s="426"/>
      <c r="S147" s="144"/>
    </row>
    <row r="148" spans="1:19" s="110" customFormat="1" ht="36" x14ac:dyDescent="0.25">
      <c r="A148" s="132" t="s">
        <v>717</v>
      </c>
      <c r="B148" s="132" t="s">
        <v>716</v>
      </c>
      <c r="C148" s="126" t="s">
        <v>1065</v>
      </c>
      <c r="D148" s="132" t="s">
        <v>1099</v>
      </c>
      <c r="E148" s="132" t="s">
        <v>485</v>
      </c>
      <c r="F148" s="397" t="s">
        <v>420</v>
      </c>
      <c r="G148" s="397"/>
      <c r="H148" s="397" t="s">
        <v>1314</v>
      </c>
      <c r="I148" s="397"/>
      <c r="J148" s="397"/>
      <c r="K148" s="397"/>
      <c r="L148" s="132" t="s">
        <v>1113</v>
      </c>
      <c r="M148" s="144">
        <v>3741669</v>
      </c>
      <c r="N148" s="138"/>
      <c r="O148" s="137"/>
      <c r="P148" s="138">
        <v>3741669</v>
      </c>
      <c r="Q148" s="425" t="s">
        <v>420</v>
      </c>
      <c r="R148" s="426"/>
      <c r="S148" s="144"/>
    </row>
    <row r="149" spans="1:19" s="110" customFormat="1" ht="36" x14ac:dyDescent="0.25">
      <c r="A149" s="132" t="s">
        <v>1217</v>
      </c>
      <c r="B149" s="132" t="s">
        <v>1185</v>
      </c>
      <c r="C149" s="126" t="s">
        <v>1186</v>
      </c>
      <c r="D149" s="132" t="s">
        <v>1099</v>
      </c>
      <c r="E149" s="132" t="s">
        <v>485</v>
      </c>
      <c r="F149" s="397" t="s">
        <v>420</v>
      </c>
      <c r="G149" s="397"/>
      <c r="H149" s="397" t="s">
        <v>1314</v>
      </c>
      <c r="I149" s="397"/>
      <c r="J149" s="397"/>
      <c r="K149" s="397"/>
      <c r="L149" s="132" t="s">
        <v>1290</v>
      </c>
      <c r="M149" s="144">
        <v>5000000</v>
      </c>
      <c r="N149" s="138"/>
      <c r="O149" s="137"/>
      <c r="P149" s="138">
        <f>M149</f>
        <v>5000000</v>
      </c>
      <c r="Q149" s="259" t="s">
        <v>420</v>
      </c>
      <c r="R149" s="260"/>
      <c r="S149" s="160"/>
    </row>
    <row r="150" spans="1:19" s="110" customFormat="1" ht="36" x14ac:dyDescent="0.25">
      <c r="A150" s="132" t="s">
        <v>1218</v>
      </c>
      <c r="B150" s="132" t="s">
        <v>1187</v>
      </c>
      <c r="C150" s="126" t="s">
        <v>1190</v>
      </c>
      <c r="D150" s="132" t="s">
        <v>1099</v>
      </c>
      <c r="E150" s="132" t="s">
        <v>485</v>
      </c>
      <c r="F150" s="397" t="s">
        <v>420</v>
      </c>
      <c r="G150" s="397"/>
      <c r="H150" s="397" t="s">
        <v>1314</v>
      </c>
      <c r="I150" s="397"/>
      <c r="J150" s="397"/>
      <c r="K150" s="397"/>
      <c r="L150" s="132" t="s">
        <v>413</v>
      </c>
      <c r="M150" s="144">
        <v>2500000</v>
      </c>
      <c r="N150" s="138"/>
      <c r="O150" s="137"/>
      <c r="P150" s="138"/>
      <c r="Q150" s="259"/>
      <c r="R150" s="260"/>
      <c r="S150" s="160">
        <v>2500000</v>
      </c>
    </row>
    <row r="151" spans="1:19" s="110" customFormat="1" ht="36" x14ac:dyDescent="0.25">
      <c r="A151" s="132" t="s">
        <v>1219</v>
      </c>
      <c r="B151" s="132" t="s">
        <v>1188</v>
      </c>
      <c r="C151" s="126" t="s">
        <v>1189</v>
      </c>
      <c r="D151" s="132" t="s">
        <v>1099</v>
      </c>
      <c r="E151" s="132" t="s">
        <v>485</v>
      </c>
      <c r="F151" s="397" t="s">
        <v>420</v>
      </c>
      <c r="G151" s="397"/>
      <c r="H151" s="397" t="s">
        <v>1314</v>
      </c>
      <c r="I151" s="397"/>
      <c r="J151" s="397"/>
      <c r="K151" s="397"/>
      <c r="L151" s="132" t="s">
        <v>413</v>
      </c>
      <c r="M151" s="144">
        <v>2500000</v>
      </c>
      <c r="N151" s="138"/>
      <c r="O151" s="137"/>
      <c r="P151" s="138"/>
      <c r="Q151" s="259"/>
      <c r="R151" s="260"/>
      <c r="S151" s="160">
        <v>2500000</v>
      </c>
    </row>
    <row r="152" spans="1:19" s="110" customFormat="1" ht="36" x14ac:dyDescent="0.25">
      <c r="A152" s="132" t="s">
        <v>1220</v>
      </c>
      <c r="B152" s="132" t="s">
        <v>1192</v>
      </c>
      <c r="C152" s="126" t="s">
        <v>1191</v>
      </c>
      <c r="D152" s="132" t="s">
        <v>1099</v>
      </c>
      <c r="E152" s="132" t="s">
        <v>485</v>
      </c>
      <c r="F152" s="397" t="s">
        <v>420</v>
      </c>
      <c r="G152" s="397"/>
      <c r="H152" s="397" t="s">
        <v>1314</v>
      </c>
      <c r="I152" s="397"/>
      <c r="J152" s="397"/>
      <c r="K152" s="397"/>
      <c r="L152" s="132" t="s">
        <v>413</v>
      </c>
      <c r="M152" s="144">
        <v>2500000</v>
      </c>
      <c r="N152" s="138"/>
      <c r="O152" s="137"/>
      <c r="P152" s="138"/>
      <c r="Q152" s="259"/>
      <c r="R152" s="260"/>
      <c r="S152" s="160">
        <v>2500000</v>
      </c>
    </row>
    <row r="153" spans="1:19" s="110" customFormat="1" ht="36" x14ac:dyDescent="0.25">
      <c r="A153" s="132" t="s">
        <v>1221</v>
      </c>
      <c r="B153" s="132" t="s">
        <v>1193</v>
      </c>
      <c r="C153" s="126" t="s">
        <v>1194</v>
      </c>
      <c r="D153" s="132" t="s">
        <v>1099</v>
      </c>
      <c r="E153" s="132" t="s">
        <v>485</v>
      </c>
      <c r="F153" s="397" t="s">
        <v>420</v>
      </c>
      <c r="G153" s="397"/>
      <c r="H153" s="397" t="s">
        <v>1314</v>
      </c>
      <c r="I153" s="397"/>
      <c r="J153" s="397"/>
      <c r="K153" s="397"/>
      <c r="L153" s="132" t="s">
        <v>413</v>
      </c>
      <c r="M153" s="144">
        <v>2500000</v>
      </c>
      <c r="N153" s="138"/>
      <c r="O153" s="137"/>
      <c r="P153" s="138"/>
      <c r="Q153" s="259"/>
      <c r="R153" s="260"/>
      <c r="S153" s="160">
        <v>2500000</v>
      </c>
    </row>
    <row r="154" spans="1:19" s="110" customFormat="1" ht="36" x14ac:dyDescent="0.25">
      <c r="A154" s="132" t="s">
        <v>1222</v>
      </c>
      <c r="B154" s="132" t="s">
        <v>1195</v>
      </c>
      <c r="C154" s="126" t="s">
        <v>1196</v>
      </c>
      <c r="D154" s="132" t="s">
        <v>1099</v>
      </c>
      <c r="E154" s="132" t="s">
        <v>485</v>
      </c>
      <c r="F154" s="397" t="s">
        <v>420</v>
      </c>
      <c r="G154" s="397"/>
      <c r="H154" s="397" t="s">
        <v>1314</v>
      </c>
      <c r="I154" s="397"/>
      <c r="J154" s="397"/>
      <c r="K154" s="397"/>
      <c r="L154" s="132" t="s">
        <v>413</v>
      </c>
      <c r="M154" s="144">
        <v>2500000</v>
      </c>
      <c r="N154" s="138"/>
      <c r="O154" s="137"/>
      <c r="P154" s="138"/>
      <c r="Q154" s="259"/>
      <c r="R154" s="260"/>
      <c r="S154" s="160">
        <v>2500000</v>
      </c>
    </row>
    <row r="155" spans="1:19" s="110" customFormat="1" ht="36" x14ac:dyDescent="0.25">
      <c r="A155" s="132" t="s">
        <v>1223</v>
      </c>
      <c r="B155" s="132" t="s">
        <v>1197</v>
      </c>
      <c r="C155" s="126" t="s">
        <v>1198</v>
      </c>
      <c r="D155" s="132" t="s">
        <v>1099</v>
      </c>
      <c r="E155" s="132" t="s">
        <v>485</v>
      </c>
      <c r="F155" s="397" t="s">
        <v>420</v>
      </c>
      <c r="G155" s="397"/>
      <c r="H155" s="397" t="s">
        <v>1314</v>
      </c>
      <c r="I155" s="397"/>
      <c r="J155" s="397"/>
      <c r="K155" s="397"/>
      <c r="L155" s="132" t="s">
        <v>413</v>
      </c>
      <c r="M155" s="144">
        <v>1500000</v>
      </c>
      <c r="N155" s="138"/>
      <c r="O155" s="137"/>
      <c r="P155" s="138"/>
      <c r="Q155" s="259"/>
      <c r="R155" s="260"/>
      <c r="S155" s="160">
        <v>1500000</v>
      </c>
    </row>
    <row r="156" spans="1:19" s="110" customFormat="1" ht="36" x14ac:dyDescent="0.25">
      <c r="A156" s="132" t="s">
        <v>1224</v>
      </c>
      <c r="B156" s="132" t="s">
        <v>1199</v>
      </c>
      <c r="C156" s="126" t="s">
        <v>1201</v>
      </c>
      <c r="D156" s="132" t="s">
        <v>1099</v>
      </c>
      <c r="E156" s="132" t="s">
        <v>485</v>
      </c>
      <c r="F156" s="397" t="s">
        <v>420</v>
      </c>
      <c r="G156" s="397"/>
      <c r="H156" s="397" t="s">
        <v>1314</v>
      </c>
      <c r="I156" s="397"/>
      <c r="J156" s="397"/>
      <c r="K156" s="397"/>
      <c r="L156" s="132" t="s">
        <v>413</v>
      </c>
      <c r="M156" s="144">
        <v>5500000</v>
      </c>
      <c r="N156" s="138"/>
      <c r="O156" s="137"/>
      <c r="P156" s="138"/>
      <c r="Q156" s="259"/>
      <c r="R156" s="260"/>
      <c r="S156" s="160">
        <v>5500000</v>
      </c>
    </row>
    <row r="157" spans="1:19" s="110" customFormat="1" ht="36" x14ac:dyDescent="0.25">
      <c r="A157" s="132" t="s">
        <v>1225</v>
      </c>
      <c r="B157" s="132" t="s">
        <v>1200</v>
      </c>
      <c r="C157" s="126" t="s">
        <v>1202</v>
      </c>
      <c r="D157" s="132" t="s">
        <v>1099</v>
      </c>
      <c r="E157" s="132" t="s">
        <v>485</v>
      </c>
      <c r="F157" s="397" t="s">
        <v>420</v>
      </c>
      <c r="G157" s="397"/>
      <c r="H157" s="397" t="s">
        <v>1314</v>
      </c>
      <c r="I157" s="397"/>
      <c r="J157" s="397"/>
      <c r="K157" s="397"/>
      <c r="L157" s="132" t="s">
        <v>413</v>
      </c>
      <c r="M157" s="144">
        <v>2000000</v>
      </c>
      <c r="N157" s="138"/>
      <c r="O157" s="137"/>
      <c r="P157" s="138"/>
      <c r="Q157" s="259"/>
      <c r="R157" s="260"/>
      <c r="S157" s="160">
        <v>2000000</v>
      </c>
    </row>
    <row r="158" spans="1:19" s="110" customFormat="1" ht="36" x14ac:dyDescent="0.25">
      <c r="A158" s="132" t="s">
        <v>1226</v>
      </c>
      <c r="B158" s="132" t="s">
        <v>1203</v>
      </c>
      <c r="C158" s="126" t="s">
        <v>1204</v>
      </c>
      <c r="D158" s="132" t="s">
        <v>1099</v>
      </c>
      <c r="E158" s="132" t="s">
        <v>485</v>
      </c>
      <c r="F158" s="397" t="s">
        <v>420</v>
      </c>
      <c r="G158" s="397"/>
      <c r="H158" s="397" t="s">
        <v>1314</v>
      </c>
      <c r="I158" s="397"/>
      <c r="J158" s="397"/>
      <c r="K158" s="397"/>
      <c r="L158" s="132" t="s">
        <v>413</v>
      </c>
      <c r="M158" s="144">
        <v>2000000</v>
      </c>
      <c r="N158" s="138"/>
      <c r="O158" s="137"/>
      <c r="P158" s="138"/>
      <c r="Q158" s="259"/>
      <c r="R158" s="260"/>
      <c r="S158" s="160">
        <v>2000000</v>
      </c>
    </row>
    <row r="159" spans="1:19" s="110" customFormat="1" ht="36" x14ac:dyDescent="0.25">
      <c r="A159" s="132" t="s">
        <v>1227</v>
      </c>
      <c r="B159" s="132" t="s">
        <v>1205</v>
      </c>
      <c r="C159" s="126" t="s">
        <v>1206</v>
      </c>
      <c r="D159" s="132" t="s">
        <v>1099</v>
      </c>
      <c r="E159" s="132" t="s">
        <v>485</v>
      </c>
      <c r="F159" s="397" t="s">
        <v>420</v>
      </c>
      <c r="G159" s="397"/>
      <c r="H159" s="397" t="s">
        <v>1314</v>
      </c>
      <c r="I159" s="397"/>
      <c r="J159" s="397"/>
      <c r="K159" s="397"/>
      <c r="L159" s="132" t="s">
        <v>413</v>
      </c>
      <c r="M159" s="144">
        <v>3000000</v>
      </c>
      <c r="N159" s="138"/>
      <c r="O159" s="137"/>
      <c r="P159" s="138"/>
      <c r="Q159" s="259"/>
      <c r="R159" s="260"/>
      <c r="S159" s="160">
        <v>3000000</v>
      </c>
    </row>
    <row r="160" spans="1:19" s="110" customFormat="1" ht="36" x14ac:dyDescent="0.25">
      <c r="A160" s="132" t="s">
        <v>1228</v>
      </c>
      <c r="B160" s="132" t="s">
        <v>1207</v>
      </c>
      <c r="C160" s="126" t="s">
        <v>1209</v>
      </c>
      <c r="D160" s="132" t="s">
        <v>1099</v>
      </c>
      <c r="E160" s="132" t="s">
        <v>485</v>
      </c>
      <c r="F160" s="397" t="s">
        <v>420</v>
      </c>
      <c r="G160" s="397"/>
      <c r="H160" s="397" t="s">
        <v>1314</v>
      </c>
      <c r="I160" s="397"/>
      <c r="J160" s="397"/>
      <c r="K160" s="397"/>
      <c r="L160" s="132" t="s">
        <v>413</v>
      </c>
      <c r="M160" s="144">
        <v>1000000</v>
      </c>
      <c r="N160" s="138"/>
      <c r="O160" s="137"/>
      <c r="P160" s="138"/>
      <c r="Q160" s="259"/>
      <c r="R160" s="260"/>
      <c r="S160" s="160">
        <v>1000000</v>
      </c>
    </row>
    <row r="161" spans="1:19" s="110" customFormat="1" ht="36" x14ac:dyDescent="0.25">
      <c r="A161" s="132" t="s">
        <v>1229</v>
      </c>
      <c r="B161" s="132" t="s">
        <v>1208</v>
      </c>
      <c r="C161" s="126" t="s">
        <v>1210</v>
      </c>
      <c r="D161" s="132" t="s">
        <v>1099</v>
      </c>
      <c r="E161" s="132" t="s">
        <v>485</v>
      </c>
      <c r="F161" s="397" t="s">
        <v>420</v>
      </c>
      <c r="G161" s="397"/>
      <c r="H161" s="397" t="s">
        <v>1314</v>
      </c>
      <c r="I161" s="397"/>
      <c r="J161" s="397"/>
      <c r="K161" s="397"/>
      <c r="L161" s="132" t="s">
        <v>413</v>
      </c>
      <c r="M161" s="144">
        <v>2000000</v>
      </c>
      <c r="N161" s="138"/>
      <c r="O161" s="137"/>
      <c r="P161" s="138"/>
      <c r="Q161" s="259"/>
      <c r="R161" s="260"/>
      <c r="S161" s="160">
        <v>2000000</v>
      </c>
    </row>
    <row r="162" spans="1:19" s="110" customFormat="1" ht="36" x14ac:dyDescent="0.25">
      <c r="A162" s="132" t="s">
        <v>1230</v>
      </c>
      <c r="B162" s="132" t="s">
        <v>1211</v>
      </c>
      <c r="C162" s="126" t="s">
        <v>1212</v>
      </c>
      <c r="D162" s="132" t="s">
        <v>1099</v>
      </c>
      <c r="E162" s="132" t="s">
        <v>485</v>
      </c>
      <c r="F162" s="397" t="s">
        <v>420</v>
      </c>
      <c r="G162" s="397"/>
      <c r="H162" s="397" t="s">
        <v>1314</v>
      </c>
      <c r="I162" s="397"/>
      <c r="J162" s="397"/>
      <c r="K162" s="397"/>
      <c r="L162" s="132" t="s">
        <v>413</v>
      </c>
      <c r="M162" s="144">
        <v>1500000</v>
      </c>
      <c r="N162" s="138"/>
      <c r="O162" s="137"/>
      <c r="P162" s="138"/>
      <c r="Q162" s="259"/>
      <c r="R162" s="260"/>
      <c r="S162" s="160">
        <v>1500000</v>
      </c>
    </row>
    <row r="163" spans="1:19" s="110" customFormat="1" ht="36" x14ac:dyDescent="0.25">
      <c r="A163" s="132" t="s">
        <v>1231</v>
      </c>
      <c r="B163" s="132" t="s">
        <v>1213</v>
      </c>
      <c r="C163" s="126" t="s">
        <v>1214</v>
      </c>
      <c r="D163" s="132" t="s">
        <v>1099</v>
      </c>
      <c r="E163" s="132" t="s">
        <v>485</v>
      </c>
      <c r="F163" s="397" t="s">
        <v>420</v>
      </c>
      <c r="G163" s="397"/>
      <c r="H163" s="397" t="s">
        <v>1314</v>
      </c>
      <c r="I163" s="397"/>
      <c r="J163" s="397"/>
      <c r="K163" s="397"/>
      <c r="L163" s="132" t="s">
        <v>413</v>
      </c>
      <c r="M163" s="144">
        <v>3000000</v>
      </c>
      <c r="N163" s="138"/>
      <c r="O163" s="137"/>
      <c r="P163" s="138"/>
      <c r="Q163" s="259"/>
      <c r="R163" s="260"/>
      <c r="S163" s="160">
        <v>3000000</v>
      </c>
    </row>
    <row r="164" spans="1:19" s="110" customFormat="1" ht="36" x14ac:dyDescent="0.25">
      <c r="A164" s="132" t="s">
        <v>1232</v>
      </c>
      <c r="B164" s="132" t="s">
        <v>1215</v>
      </c>
      <c r="C164" s="126" t="s">
        <v>1216</v>
      </c>
      <c r="D164" s="132" t="s">
        <v>1099</v>
      </c>
      <c r="E164" s="132" t="s">
        <v>485</v>
      </c>
      <c r="F164" s="397" t="s">
        <v>420</v>
      </c>
      <c r="G164" s="397"/>
      <c r="H164" s="397" t="s">
        <v>1314</v>
      </c>
      <c r="I164" s="397"/>
      <c r="J164" s="397"/>
      <c r="K164" s="397"/>
      <c r="L164" s="132" t="s">
        <v>413</v>
      </c>
      <c r="M164" s="144">
        <v>1500000</v>
      </c>
      <c r="N164" s="138"/>
      <c r="O164" s="137"/>
      <c r="P164" s="138"/>
      <c r="Q164" s="259"/>
      <c r="R164" s="260"/>
      <c r="S164" s="160">
        <v>1500000</v>
      </c>
    </row>
    <row r="165" spans="1:19" s="32" customFormat="1" x14ac:dyDescent="0.35">
      <c r="A165" s="30"/>
      <c r="B165" s="39"/>
      <c r="C165" s="39"/>
      <c r="D165" s="39"/>
      <c r="E165" s="39"/>
      <c r="F165" s="533"/>
      <c r="G165" s="535"/>
      <c r="H165" s="533"/>
      <c r="I165" s="534"/>
      <c r="J165" s="534"/>
      <c r="K165" s="535"/>
      <c r="L165" s="39"/>
      <c r="M165" s="38">
        <f>SUM(M140:M164)</f>
        <v>62315184</v>
      </c>
      <c r="N165" s="38">
        <f>SUM(N140:N148)</f>
        <v>300000</v>
      </c>
      <c r="O165" s="38"/>
      <c r="P165" s="38">
        <f>SUM(P140:P164)</f>
        <v>13915184</v>
      </c>
      <c r="Q165" s="422">
        <f>SUM(Q140:Q141)</f>
        <v>0</v>
      </c>
      <c r="R165" s="423"/>
      <c r="S165" s="29">
        <f>SUM(S140:S164)</f>
        <v>48100000</v>
      </c>
    </row>
    <row r="166" spans="1:19" s="32" customFormat="1" x14ac:dyDescent="0.35">
      <c r="A166" s="443" t="s">
        <v>10</v>
      </c>
      <c r="B166" s="444"/>
      <c r="C166" s="529" t="s">
        <v>1096</v>
      </c>
      <c r="D166" s="530"/>
      <c r="E166" s="530"/>
      <c r="F166" s="530"/>
      <c r="G166" s="530"/>
      <c r="H166" s="530"/>
      <c r="I166" s="530"/>
      <c r="J166" s="530"/>
      <c r="K166" s="530"/>
      <c r="L166" s="530"/>
      <c r="M166" s="530"/>
      <c r="N166" s="530"/>
      <c r="O166" s="530"/>
      <c r="P166" s="530"/>
      <c r="Q166" s="530"/>
      <c r="R166" s="530"/>
      <c r="S166" s="530"/>
    </row>
    <row r="167" spans="1:19" s="7" customFormat="1" x14ac:dyDescent="0.25">
      <c r="A167" s="608" t="s">
        <v>242</v>
      </c>
      <c r="B167" s="608"/>
      <c r="C167" s="608"/>
      <c r="D167" s="330" t="s">
        <v>122</v>
      </c>
      <c r="E167" s="330"/>
      <c r="F167" s="330"/>
      <c r="G167" s="330"/>
      <c r="H167" s="330"/>
      <c r="I167" s="330"/>
      <c r="J167" s="330"/>
      <c r="K167" s="330"/>
      <c r="L167" s="330"/>
      <c r="M167" s="330"/>
      <c r="N167" s="330"/>
      <c r="O167" s="330"/>
      <c r="P167" s="330"/>
      <c r="Q167" s="330"/>
      <c r="R167" s="330"/>
      <c r="S167" s="331"/>
    </row>
    <row r="168" spans="1:19" s="7" customFormat="1" ht="30" x14ac:dyDescent="0.25">
      <c r="A168" s="403" t="s">
        <v>1147</v>
      </c>
      <c r="B168" s="403"/>
      <c r="C168" s="610" t="s">
        <v>1101</v>
      </c>
      <c r="D168" s="103"/>
      <c r="E168" s="65" t="s">
        <v>3</v>
      </c>
      <c r="F168" s="319" t="s">
        <v>4</v>
      </c>
      <c r="G168" s="268"/>
      <c r="H168" s="319" t="s">
        <v>4</v>
      </c>
      <c r="I168" s="269"/>
      <c r="J168" s="269"/>
      <c r="K168" s="268"/>
      <c r="L168" s="65" t="s">
        <v>9</v>
      </c>
      <c r="M168" s="319" t="s">
        <v>6</v>
      </c>
      <c r="N168" s="269"/>
      <c r="O168" s="269"/>
      <c r="P168" s="269"/>
      <c r="Q168" s="269"/>
      <c r="R168" s="269"/>
      <c r="S168" s="268"/>
    </row>
    <row r="169" spans="1:19" s="7" customFormat="1" x14ac:dyDescent="0.25">
      <c r="A169" s="403"/>
      <c r="B169" s="403"/>
      <c r="C169" s="611"/>
      <c r="D169" s="103" t="s">
        <v>7</v>
      </c>
      <c r="E169" s="65">
        <v>2025</v>
      </c>
      <c r="F169" s="319">
        <v>2029</v>
      </c>
      <c r="G169" s="268"/>
      <c r="H169" s="319">
        <v>2033</v>
      </c>
      <c r="I169" s="269"/>
      <c r="J169" s="269"/>
      <c r="K169" s="268"/>
      <c r="L169" s="65">
        <v>2037</v>
      </c>
      <c r="M169" s="383" t="s">
        <v>1098</v>
      </c>
      <c r="N169" s="262"/>
      <c r="O169" s="262"/>
      <c r="P169" s="262"/>
      <c r="Q169" s="262"/>
      <c r="R169" s="262"/>
      <c r="S169" s="263"/>
    </row>
    <row r="170" spans="1:19" s="7" customFormat="1" x14ac:dyDescent="0.25">
      <c r="A170" s="403"/>
      <c r="B170" s="403"/>
      <c r="C170" s="611"/>
      <c r="D170" s="103" t="s">
        <v>8</v>
      </c>
      <c r="E170" s="66">
        <v>0.4</v>
      </c>
      <c r="F170" s="267">
        <v>0.55000000000000004</v>
      </c>
      <c r="G170" s="268"/>
      <c r="H170" s="267">
        <v>0.6</v>
      </c>
      <c r="I170" s="269"/>
      <c r="J170" s="269"/>
      <c r="K170" s="268"/>
      <c r="L170" s="66">
        <v>0.7</v>
      </c>
      <c r="M170" s="264"/>
      <c r="N170" s="265"/>
      <c r="O170" s="265"/>
      <c r="P170" s="265"/>
      <c r="Q170" s="265"/>
      <c r="R170" s="265"/>
      <c r="S170" s="266"/>
    </row>
    <row r="171" spans="1:19" s="6" customFormat="1" ht="15" x14ac:dyDescent="0.25">
      <c r="A171" s="551" t="s">
        <v>45</v>
      </c>
      <c r="B171" s="618"/>
      <c r="C171" s="612" t="s">
        <v>11</v>
      </c>
      <c r="D171" s="282" t="s">
        <v>12</v>
      </c>
      <c r="E171" s="282" t="s">
        <v>6</v>
      </c>
      <c r="F171" s="285" t="s">
        <v>13</v>
      </c>
      <c r="G171" s="567"/>
      <c r="H171" s="285" t="s">
        <v>14</v>
      </c>
      <c r="I171" s="616"/>
      <c r="J171" s="616"/>
      <c r="K171" s="567"/>
      <c r="L171" s="282" t="s">
        <v>15</v>
      </c>
      <c r="M171" s="327" t="s">
        <v>16</v>
      </c>
      <c r="N171" s="324" t="s">
        <v>17</v>
      </c>
      <c r="O171" s="564"/>
      <c r="P171" s="564"/>
      <c r="Q171" s="564"/>
      <c r="R171" s="564"/>
      <c r="S171" s="565"/>
    </row>
    <row r="172" spans="1:19" s="6" customFormat="1" ht="15" x14ac:dyDescent="0.25">
      <c r="A172" s="551"/>
      <c r="B172" s="618"/>
      <c r="C172" s="613"/>
      <c r="D172" s="461"/>
      <c r="E172" s="461"/>
      <c r="F172" s="614"/>
      <c r="G172" s="615"/>
      <c r="H172" s="614"/>
      <c r="I172" s="292"/>
      <c r="J172" s="292"/>
      <c r="K172" s="615"/>
      <c r="L172" s="461"/>
      <c r="M172" s="563"/>
      <c r="N172" s="322" t="s">
        <v>38</v>
      </c>
      <c r="O172" s="566"/>
      <c r="P172" s="324" t="s">
        <v>18</v>
      </c>
      <c r="Q172" s="564"/>
      <c r="R172" s="565"/>
      <c r="S172" s="327" t="s">
        <v>19</v>
      </c>
    </row>
    <row r="173" spans="1:19" s="6" customFormat="1" ht="15" x14ac:dyDescent="0.25">
      <c r="A173" s="551"/>
      <c r="B173" s="618"/>
      <c r="C173" s="613"/>
      <c r="D173" s="461"/>
      <c r="E173" s="461"/>
      <c r="F173" s="614"/>
      <c r="G173" s="615"/>
      <c r="H173" s="614"/>
      <c r="I173" s="617"/>
      <c r="J173" s="617"/>
      <c r="K173" s="615"/>
      <c r="L173" s="461"/>
      <c r="M173" s="563"/>
      <c r="N173" s="104" t="s">
        <v>20</v>
      </c>
      <c r="O173" s="104" t="s">
        <v>21</v>
      </c>
      <c r="P173" s="104" t="s">
        <v>20</v>
      </c>
      <c r="Q173" s="285" t="s">
        <v>22</v>
      </c>
      <c r="R173" s="567"/>
      <c r="S173" s="563"/>
    </row>
    <row r="174" spans="1:19" s="165" customFormat="1" ht="105" x14ac:dyDescent="0.25">
      <c r="A174" s="169" t="s">
        <v>243</v>
      </c>
      <c r="B174" s="169" t="s">
        <v>419</v>
      </c>
      <c r="C174" s="161" t="s">
        <v>1067</v>
      </c>
      <c r="D174" s="161" t="s">
        <v>1068</v>
      </c>
      <c r="E174" s="169" t="s">
        <v>485</v>
      </c>
      <c r="F174" s="516" t="s">
        <v>420</v>
      </c>
      <c r="G174" s="516"/>
      <c r="H174" s="397" t="s">
        <v>1314</v>
      </c>
      <c r="I174" s="397"/>
      <c r="J174" s="397"/>
      <c r="K174" s="397"/>
      <c r="L174" s="161" t="s">
        <v>33</v>
      </c>
      <c r="M174" s="163">
        <v>8000000</v>
      </c>
      <c r="N174" s="164"/>
      <c r="O174" s="164"/>
      <c r="P174" s="164"/>
      <c r="Q174" s="516"/>
      <c r="R174" s="516"/>
      <c r="S174" s="163">
        <v>8000000</v>
      </c>
    </row>
    <row r="175" spans="1:19" s="165" customFormat="1" ht="30" x14ac:dyDescent="0.25">
      <c r="A175" s="169" t="s">
        <v>244</v>
      </c>
      <c r="B175" s="170" t="s">
        <v>1233</v>
      </c>
      <c r="C175" s="162" t="s">
        <v>1235</v>
      </c>
      <c r="D175" s="161" t="s">
        <v>1068</v>
      </c>
      <c r="E175" s="169" t="s">
        <v>485</v>
      </c>
      <c r="F175" s="516" t="s">
        <v>420</v>
      </c>
      <c r="G175" s="516"/>
      <c r="H175" s="397" t="s">
        <v>1314</v>
      </c>
      <c r="I175" s="397"/>
      <c r="J175" s="397"/>
      <c r="K175" s="397"/>
      <c r="L175" s="161" t="s">
        <v>33</v>
      </c>
      <c r="M175" s="163">
        <v>5000000</v>
      </c>
      <c r="N175" s="164"/>
      <c r="O175" s="164"/>
      <c r="P175" s="164"/>
      <c r="Q175" s="516"/>
      <c r="R175" s="516"/>
      <c r="S175" s="163">
        <v>5000000</v>
      </c>
    </row>
    <row r="176" spans="1:19" s="165" customFormat="1" ht="45" x14ac:dyDescent="0.25">
      <c r="A176" s="169" t="s">
        <v>245</v>
      </c>
      <c r="B176" s="170" t="s">
        <v>410</v>
      </c>
      <c r="C176" s="170" t="s">
        <v>1069</v>
      </c>
      <c r="D176" s="170" t="s">
        <v>1070</v>
      </c>
      <c r="E176" s="169" t="s">
        <v>485</v>
      </c>
      <c r="F176" s="562" t="s">
        <v>117</v>
      </c>
      <c r="G176" s="562"/>
      <c r="H176" s="562"/>
      <c r="I176" s="562"/>
      <c r="J176" s="562"/>
      <c r="K176" s="562"/>
      <c r="L176" s="170" t="s">
        <v>30</v>
      </c>
      <c r="M176" s="172">
        <v>78793</v>
      </c>
      <c r="N176" s="173">
        <v>78793</v>
      </c>
      <c r="O176" s="173"/>
      <c r="P176" s="173">
        <v>0</v>
      </c>
      <c r="Q176" s="451"/>
      <c r="R176" s="452"/>
      <c r="S176" s="172"/>
    </row>
    <row r="177" spans="1:19 16384:16384" s="165" customFormat="1" ht="45" x14ac:dyDescent="0.25">
      <c r="A177" s="169" t="s">
        <v>246</v>
      </c>
      <c r="B177" s="169" t="s">
        <v>412</v>
      </c>
      <c r="C177" s="170" t="s">
        <v>1071</v>
      </c>
      <c r="D177" s="170" t="s">
        <v>1070</v>
      </c>
      <c r="E177" s="169" t="s">
        <v>485</v>
      </c>
      <c r="F177" s="516" t="s">
        <v>117</v>
      </c>
      <c r="G177" s="516"/>
      <c r="H177" s="516"/>
      <c r="I177" s="516"/>
      <c r="J177" s="516"/>
      <c r="K177" s="516"/>
      <c r="L177" s="169">
        <v>2027</v>
      </c>
      <c r="M177" s="164">
        <v>380450</v>
      </c>
      <c r="N177" s="164">
        <v>380450</v>
      </c>
      <c r="O177" s="164"/>
      <c r="P177" s="164"/>
      <c r="Q177" s="445"/>
      <c r="R177" s="446"/>
      <c r="S177" s="164"/>
    </row>
    <row r="178" spans="1:19 16384:16384" s="165" customFormat="1" ht="60" x14ac:dyDescent="0.25">
      <c r="A178" s="169" t="s">
        <v>247</v>
      </c>
      <c r="B178" s="166" t="s">
        <v>414</v>
      </c>
      <c r="C178" s="170" t="s">
        <v>1072</v>
      </c>
      <c r="D178" s="170" t="s">
        <v>1070</v>
      </c>
      <c r="E178" s="169" t="s">
        <v>485</v>
      </c>
      <c r="F178" s="516" t="s">
        <v>117</v>
      </c>
      <c r="G178" s="516"/>
      <c r="H178" s="568"/>
      <c r="I178" s="568"/>
      <c r="J178" s="568"/>
      <c r="K178" s="568"/>
      <c r="L178" s="169">
        <v>2027</v>
      </c>
      <c r="M178" s="167">
        <v>150000</v>
      </c>
      <c r="N178" s="168">
        <v>150000</v>
      </c>
      <c r="O178" s="168"/>
      <c r="P178" s="168"/>
      <c r="Q178" s="569"/>
      <c r="R178" s="570"/>
      <c r="S178" s="167"/>
    </row>
    <row r="179" spans="1:19 16384:16384" s="165" customFormat="1" ht="75" x14ac:dyDescent="0.25">
      <c r="A179" s="169" t="s">
        <v>421</v>
      </c>
      <c r="B179" s="166" t="s">
        <v>415</v>
      </c>
      <c r="C179" s="174" t="s">
        <v>1073</v>
      </c>
      <c r="D179" s="161" t="s">
        <v>1074</v>
      </c>
      <c r="E179" s="169" t="s">
        <v>485</v>
      </c>
      <c r="F179" s="516" t="s">
        <v>117</v>
      </c>
      <c r="G179" s="516"/>
      <c r="H179" s="568"/>
      <c r="I179" s="568"/>
      <c r="J179" s="568"/>
      <c r="K179" s="568"/>
      <c r="L179" s="161">
        <v>2029</v>
      </c>
      <c r="M179" s="167">
        <v>2344137</v>
      </c>
      <c r="N179" s="168">
        <v>2344137</v>
      </c>
      <c r="O179" s="168"/>
      <c r="P179" s="168"/>
      <c r="Q179" s="569"/>
      <c r="R179" s="570"/>
      <c r="S179" s="167"/>
    </row>
    <row r="180" spans="1:19 16384:16384" s="165" customFormat="1" ht="45" x14ac:dyDescent="0.25">
      <c r="A180" s="169" t="s">
        <v>424</v>
      </c>
      <c r="B180" s="161" t="s">
        <v>418</v>
      </c>
      <c r="C180" s="161" t="s">
        <v>1075</v>
      </c>
      <c r="D180" s="161" t="s">
        <v>1070</v>
      </c>
      <c r="E180" s="169" t="s">
        <v>485</v>
      </c>
      <c r="F180" s="516" t="s">
        <v>117</v>
      </c>
      <c r="G180" s="516"/>
      <c r="H180" s="458"/>
      <c r="I180" s="459"/>
      <c r="J180" s="459"/>
      <c r="K180" s="460"/>
      <c r="L180" s="161">
        <v>2031</v>
      </c>
      <c r="M180" s="163">
        <v>647325</v>
      </c>
      <c r="N180" s="163">
        <v>647325</v>
      </c>
      <c r="O180" s="164"/>
      <c r="P180" s="164"/>
      <c r="Q180" s="569"/>
      <c r="R180" s="570"/>
      <c r="S180" s="163"/>
    </row>
    <row r="181" spans="1:19 16384:16384" s="165" customFormat="1" ht="45" customHeight="1" x14ac:dyDescent="0.25">
      <c r="A181" s="169" t="s">
        <v>425</v>
      </c>
      <c r="B181" s="166" t="s">
        <v>422</v>
      </c>
      <c r="C181" s="161" t="s">
        <v>1076</v>
      </c>
      <c r="D181" s="161" t="s">
        <v>1077</v>
      </c>
      <c r="E181" s="169" t="s">
        <v>485</v>
      </c>
      <c r="F181" s="516" t="s">
        <v>420</v>
      </c>
      <c r="G181" s="516"/>
      <c r="H181" s="397" t="s">
        <v>1314</v>
      </c>
      <c r="I181" s="397"/>
      <c r="J181" s="397"/>
      <c r="K181" s="397"/>
      <c r="L181" s="161">
        <v>2032</v>
      </c>
      <c r="M181" s="167">
        <v>1241526</v>
      </c>
      <c r="O181" s="168"/>
      <c r="P181" s="168"/>
      <c r="Q181" s="569"/>
      <c r="R181" s="570"/>
      <c r="S181" s="167">
        <v>1241526</v>
      </c>
    </row>
    <row r="182" spans="1:19 16384:16384" s="165" customFormat="1" ht="45" x14ac:dyDescent="0.25">
      <c r="A182" s="169" t="s">
        <v>426</v>
      </c>
      <c r="B182" s="166" t="s">
        <v>427</v>
      </c>
      <c r="C182" s="161" t="s">
        <v>1078</v>
      </c>
      <c r="D182" s="161" t="s">
        <v>1070</v>
      </c>
      <c r="E182" s="169" t="s">
        <v>485</v>
      </c>
      <c r="F182" s="516" t="s">
        <v>117</v>
      </c>
      <c r="G182" s="516"/>
      <c r="H182" s="458"/>
      <c r="I182" s="459"/>
      <c r="J182" s="459"/>
      <c r="K182" s="460"/>
      <c r="L182" s="161">
        <v>2034</v>
      </c>
      <c r="M182" s="167">
        <v>2723662</v>
      </c>
      <c r="N182" s="163">
        <v>2723662</v>
      </c>
      <c r="O182" s="164"/>
      <c r="P182" s="164"/>
      <c r="Q182" s="516"/>
      <c r="R182" s="516"/>
      <c r="S182" s="163"/>
    </row>
    <row r="183" spans="1:19 16384:16384" s="165" customFormat="1" ht="45" customHeight="1" x14ac:dyDescent="0.25">
      <c r="A183" s="169" t="s">
        <v>1234</v>
      </c>
      <c r="B183" s="161" t="s">
        <v>428</v>
      </c>
      <c r="C183" s="161" t="s">
        <v>1079</v>
      </c>
      <c r="D183" s="161" t="s">
        <v>1070</v>
      </c>
      <c r="E183" s="169" t="s">
        <v>485</v>
      </c>
      <c r="F183" s="516" t="s">
        <v>420</v>
      </c>
      <c r="G183" s="516"/>
      <c r="H183" s="397" t="s">
        <v>1314</v>
      </c>
      <c r="I183" s="397"/>
      <c r="J183" s="397"/>
      <c r="K183" s="397"/>
      <c r="L183" s="161">
        <v>2034</v>
      </c>
      <c r="M183" s="163">
        <v>3000000</v>
      </c>
      <c r="N183" s="169"/>
      <c r="O183" s="164"/>
      <c r="P183" s="164"/>
      <c r="Q183" s="516"/>
      <c r="R183" s="516"/>
      <c r="S183" s="163">
        <v>3000000</v>
      </c>
    </row>
    <row r="184" spans="1:19 16384:16384" s="165" customFormat="1" ht="45" x14ac:dyDescent="0.25">
      <c r="A184" s="169" t="s">
        <v>1238</v>
      </c>
      <c r="B184" s="169" t="s">
        <v>1236</v>
      </c>
      <c r="C184" s="170" t="s">
        <v>1237</v>
      </c>
      <c r="D184" s="170" t="s">
        <v>1070</v>
      </c>
      <c r="E184" s="169" t="s">
        <v>485</v>
      </c>
      <c r="F184" s="516" t="s">
        <v>117</v>
      </c>
      <c r="G184" s="516"/>
      <c r="H184" s="516"/>
      <c r="I184" s="516"/>
      <c r="J184" s="516"/>
      <c r="K184" s="516"/>
      <c r="L184" s="169">
        <v>2027</v>
      </c>
      <c r="M184" s="164">
        <v>300000</v>
      </c>
      <c r="N184" s="164">
        <v>300000</v>
      </c>
      <c r="O184" s="164"/>
      <c r="P184" s="164"/>
      <c r="Q184" s="445"/>
      <c r="R184" s="446"/>
      <c r="S184" s="164"/>
    </row>
    <row r="185" spans="1:19 16384:16384" s="165" customFormat="1" ht="30" x14ac:dyDescent="0.25">
      <c r="A185" s="169" t="s">
        <v>1252</v>
      </c>
      <c r="B185" s="169" t="s">
        <v>1244</v>
      </c>
      <c r="C185" s="171" t="s">
        <v>1245</v>
      </c>
      <c r="D185" s="171" t="s">
        <v>1070</v>
      </c>
      <c r="E185" s="169" t="s">
        <v>485</v>
      </c>
      <c r="F185" s="516" t="s">
        <v>117</v>
      </c>
      <c r="G185" s="516"/>
      <c r="H185" s="516"/>
      <c r="I185" s="516"/>
      <c r="J185" s="516"/>
      <c r="K185" s="516"/>
      <c r="L185" s="169" t="s">
        <v>413</v>
      </c>
      <c r="M185" s="164">
        <v>3000000</v>
      </c>
      <c r="N185" s="164">
        <v>0</v>
      </c>
      <c r="O185" s="164"/>
      <c r="P185" s="164"/>
      <c r="Q185" s="445"/>
      <c r="R185" s="446"/>
      <c r="S185" s="164">
        <v>3000000</v>
      </c>
    </row>
    <row r="186" spans="1:19 16384:16384" s="165" customFormat="1" ht="45" x14ac:dyDescent="0.25">
      <c r="A186" s="169" t="s">
        <v>1253</v>
      </c>
      <c r="B186" s="169" t="s">
        <v>1246</v>
      </c>
      <c r="C186" s="171" t="s">
        <v>1247</v>
      </c>
      <c r="D186" s="171" t="s">
        <v>1070</v>
      </c>
      <c r="E186" s="169" t="s">
        <v>485</v>
      </c>
      <c r="F186" s="516" t="s">
        <v>117</v>
      </c>
      <c r="G186" s="516"/>
      <c r="H186" s="516"/>
      <c r="I186" s="516"/>
      <c r="J186" s="516"/>
      <c r="K186" s="516"/>
      <c r="L186" s="169" t="s">
        <v>413</v>
      </c>
      <c r="M186" s="164">
        <v>500000</v>
      </c>
      <c r="N186" s="164"/>
      <c r="O186" s="164"/>
      <c r="P186" s="164"/>
      <c r="Q186" s="445"/>
      <c r="R186" s="446"/>
      <c r="S186" s="164">
        <v>500000</v>
      </c>
    </row>
    <row r="187" spans="1:19 16384:16384" s="165" customFormat="1" ht="60" x14ac:dyDescent="0.25">
      <c r="A187" s="169" t="s">
        <v>1254</v>
      </c>
      <c r="B187" s="169" t="s">
        <v>1248</v>
      </c>
      <c r="C187" s="171" t="s">
        <v>1249</v>
      </c>
      <c r="D187" s="171" t="s">
        <v>1070</v>
      </c>
      <c r="E187" s="169" t="s">
        <v>485</v>
      </c>
      <c r="F187" s="516" t="s">
        <v>117</v>
      </c>
      <c r="G187" s="516"/>
      <c r="H187" s="516"/>
      <c r="I187" s="516"/>
      <c r="J187" s="516"/>
      <c r="K187" s="516"/>
      <c r="L187" s="169" t="s">
        <v>413</v>
      </c>
      <c r="M187" s="164">
        <v>500000</v>
      </c>
      <c r="N187" s="164"/>
      <c r="O187" s="164"/>
      <c r="P187" s="164"/>
      <c r="Q187" s="445"/>
      <c r="R187" s="446"/>
      <c r="S187" s="164">
        <v>500000</v>
      </c>
    </row>
    <row r="188" spans="1:19 16384:16384" s="165" customFormat="1" ht="45" x14ac:dyDescent="0.25">
      <c r="A188" s="169" t="s">
        <v>1255</v>
      </c>
      <c r="B188" s="169" t="s">
        <v>1250</v>
      </c>
      <c r="C188" s="171" t="s">
        <v>1251</v>
      </c>
      <c r="D188" s="171" t="s">
        <v>1070</v>
      </c>
      <c r="E188" s="169" t="s">
        <v>485</v>
      </c>
      <c r="F188" s="516" t="s">
        <v>117</v>
      </c>
      <c r="G188" s="516"/>
      <c r="H188" s="516"/>
      <c r="I188" s="516"/>
      <c r="J188" s="516"/>
      <c r="K188" s="516"/>
      <c r="L188" s="169" t="s">
        <v>413</v>
      </c>
      <c r="M188" s="164">
        <v>300000</v>
      </c>
      <c r="N188" s="164"/>
      <c r="O188" s="164"/>
      <c r="P188" s="164"/>
      <c r="Q188" s="445"/>
      <c r="R188" s="446"/>
      <c r="S188" s="164">
        <f>M188</f>
        <v>300000</v>
      </c>
    </row>
    <row r="189" spans="1:19 16384:16384" s="6" customFormat="1" ht="15" x14ac:dyDescent="0.25">
      <c r="A189" s="30"/>
      <c r="B189" s="30"/>
      <c r="C189" s="31"/>
      <c r="D189" s="31"/>
      <c r="E189" s="39"/>
      <c r="F189" s="533"/>
      <c r="G189" s="535"/>
      <c r="H189" s="533"/>
      <c r="I189" s="534"/>
      <c r="J189" s="534"/>
      <c r="K189" s="535"/>
      <c r="L189" s="39"/>
      <c r="M189" s="38">
        <f>SUM(M174:M188)</f>
        <v>28165893</v>
      </c>
      <c r="N189" s="38">
        <f>SUM(N174:N188)</f>
        <v>6624367</v>
      </c>
      <c r="O189" s="38"/>
      <c r="P189" s="38"/>
      <c r="Q189" s="422"/>
      <c r="R189" s="423"/>
      <c r="S189" s="38">
        <f>SUM(S174:S188)</f>
        <v>21541526</v>
      </c>
      <c r="XFD189" s="6">
        <f>SUM(A189:XFC189)</f>
        <v>56331786</v>
      </c>
    </row>
    <row r="190" spans="1:19 16384:16384" s="7" customFormat="1" x14ac:dyDescent="0.25">
      <c r="A190" s="298" t="s">
        <v>10</v>
      </c>
      <c r="B190" s="299"/>
      <c r="C190" s="529" t="s">
        <v>1096</v>
      </c>
      <c r="D190" s="530"/>
      <c r="E190" s="530"/>
      <c r="F190" s="530"/>
      <c r="G190" s="530"/>
      <c r="H190" s="530"/>
      <c r="I190" s="530"/>
      <c r="J190" s="530"/>
      <c r="K190" s="530"/>
      <c r="L190" s="530"/>
      <c r="M190" s="530"/>
      <c r="N190" s="530"/>
      <c r="O190" s="530"/>
      <c r="P190" s="530"/>
      <c r="Q190" s="530"/>
      <c r="R190" s="530"/>
      <c r="S190" s="530"/>
    </row>
    <row r="191" spans="1:19 16384:16384" s="7" customFormat="1" x14ac:dyDescent="0.25">
      <c r="A191" s="608" t="s">
        <v>248</v>
      </c>
      <c r="B191" s="608"/>
      <c r="C191" s="608"/>
      <c r="D191" s="330" t="s">
        <v>116</v>
      </c>
      <c r="E191" s="330"/>
      <c r="F191" s="330"/>
      <c r="G191" s="330"/>
      <c r="H191" s="330"/>
      <c r="I191" s="330"/>
      <c r="J191" s="330"/>
      <c r="K191" s="330"/>
      <c r="L191" s="330"/>
      <c r="M191" s="330"/>
      <c r="N191" s="330"/>
      <c r="O191" s="330"/>
      <c r="P191" s="330"/>
      <c r="Q191" s="330"/>
      <c r="R191" s="330"/>
      <c r="S191" s="331"/>
    </row>
    <row r="192" spans="1:19 16384:16384" s="7" customFormat="1" ht="30" x14ac:dyDescent="0.25">
      <c r="A192" s="403" t="s">
        <v>249</v>
      </c>
      <c r="B192" s="403"/>
      <c r="C192" s="605" t="s">
        <v>114</v>
      </c>
      <c r="D192" s="64"/>
      <c r="E192" s="65" t="s">
        <v>3</v>
      </c>
      <c r="F192" s="319" t="s">
        <v>4</v>
      </c>
      <c r="G192" s="268"/>
      <c r="H192" s="319" t="s">
        <v>4</v>
      </c>
      <c r="I192" s="269"/>
      <c r="J192" s="269"/>
      <c r="K192" s="268"/>
      <c r="L192" s="65" t="s">
        <v>9</v>
      </c>
      <c r="M192" s="319" t="s">
        <v>6</v>
      </c>
      <c r="N192" s="269"/>
      <c r="O192" s="269"/>
      <c r="P192" s="269"/>
      <c r="Q192" s="269"/>
      <c r="R192" s="269"/>
      <c r="S192" s="268"/>
    </row>
    <row r="193" spans="1:19" s="7" customFormat="1" x14ac:dyDescent="0.25">
      <c r="A193" s="403"/>
      <c r="B193" s="403"/>
      <c r="C193" s="611"/>
      <c r="D193" s="64" t="s">
        <v>7</v>
      </c>
      <c r="E193" s="65">
        <v>2025</v>
      </c>
      <c r="F193" s="319">
        <v>2029</v>
      </c>
      <c r="G193" s="268"/>
      <c r="H193" s="319">
        <v>2033</v>
      </c>
      <c r="I193" s="269"/>
      <c r="J193" s="269"/>
      <c r="K193" s="268"/>
      <c r="L193" s="65">
        <v>2037</v>
      </c>
      <c r="M193" s="383" t="s">
        <v>1098</v>
      </c>
      <c r="N193" s="262"/>
      <c r="O193" s="262"/>
      <c r="P193" s="262"/>
      <c r="Q193" s="262"/>
      <c r="R193" s="262"/>
      <c r="S193" s="263"/>
    </row>
    <row r="194" spans="1:19" s="7" customFormat="1" x14ac:dyDescent="0.25">
      <c r="A194" s="403"/>
      <c r="B194" s="403"/>
      <c r="C194" s="611"/>
      <c r="D194" s="64" t="s">
        <v>8</v>
      </c>
      <c r="E194" s="65">
        <v>0</v>
      </c>
      <c r="F194" s="319">
        <v>2</v>
      </c>
      <c r="G194" s="268"/>
      <c r="H194" s="319">
        <v>2</v>
      </c>
      <c r="I194" s="269"/>
      <c r="J194" s="269"/>
      <c r="K194" s="268"/>
      <c r="L194" s="65">
        <v>2</v>
      </c>
      <c r="M194" s="264"/>
      <c r="N194" s="265"/>
      <c r="O194" s="265"/>
      <c r="P194" s="265"/>
      <c r="Q194" s="265"/>
      <c r="R194" s="265"/>
      <c r="S194" s="266"/>
    </row>
    <row r="195" spans="1:19" s="6" customFormat="1" ht="15" x14ac:dyDescent="0.25">
      <c r="A195" s="551" t="s">
        <v>45</v>
      </c>
      <c r="B195" s="618"/>
      <c r="C195" s="612" t="s">
        <v>11</v>
      </c>
      <c r="D195" s="282" t="s">
        <v>12</v>
      </c>
      <c r="E195" s="282" t="s">
        <v>6</v>
      </c>
      <c r="F195" s="285" t="s">
        <v>13</v>
      </c>
      <c r="G195" s="567"/>
      <c r="H195" s="285" t="s">
        <v>14</v>
      </c>
      <c r="I195" s="616"/>
      <c r="J195" s="616"/>
      <c r="K195" s="567"/>
      <c r="L195" s="282" t="s">
        <v>15</v>
      </c>
      <c r="M195" s="327" t="s">
        <v>16</v>
      </c>
      <c r="N195" s="324" t="s">
        <v>17</v>
      </c>
      <c r="O195" s="564"/>
      <c r="P195" s="564"/>
      <c r="Q195" s="564"/>
      <c r="R195" s="564"/>
      <c r="S195" s="565"/>
    </row>
    <row r="196" spans="1:19" s="6" customFormat="1" ht="15" x14ac:dyDescent="0.25">
      <c r="A196" s="551"/>
      <c r="B196" s="618"/>
      <c r="C196" s="613"/>
      <c r="D196" s="461"/>
      <c r="E196" s="461"/>
      <c r="F196" s="614"/>
      <c r="G196" s="615"/>
      <c r="H196" s="614"/>
      <c r="I196" s="292"/>
      <c r="J196" s="292"/>
      <c r="K196" s="615"/>
      <c r="L196" s="461"/>
      <c r="M196" s="563"/>
      <c r="N196" s="322" t="s">
        <v>38</v>
      </c>
      <c r="O196" s="566"/>
      <c r="P196" s="324" t="s">
        <v>18</v>
      </c>
      <c r="Q196" s="564"/>
      <c r="R196" s="565"/>
      <c r="S196" s="327" t="s">
        <v>19</v>
      </c>
    </row>
    <row r="197" spans="1:19" s="6" customFormat="1" ht="15" x14ac:dyDescent="0.25">
      <c r="A197" s="551"/>
      <c r="B197" s="618"/>
      <c r="C197" s="633"/>
      <c r="D197" s="461"/>
      <c r="E197" s="461"/>
      <c r="F197" s="614"/>
      <c r="G197" s="615"/>
      <c r="H197" s="614"/>
      <c r="I197" s="617"/>
      <c r="J197" s="617"/>
      <c r="K197" s="615"/>
      <c r="L197" s="461"/>
      <c r="M197" s="563"/>
      <c r="N197" s="59" t="s">
        <v>20</v>
      </c>
      <c r="O197" s="59" t="s">
        <v>21</v>
      </c>
      <c r="P197" s="59" t="s">
        <v>20</v>
      </c>
      <c r="Q197" s="285" t="s">
        <v>22</v>
      </c>
      <c r="R197" s="567"/>
      <c r="S197" s="563"/>
    </row>
    <row r="198" spans="1:19" s="218" customFormat="1" ht="45" x14ac:dyDescent="0.25">
      <c r="A198" s="213" t="s">
        <v>250</v>
      </c>
      <c r="B198" s="214" t="s">
        <v>416</v>
      </c>
      <c r="C198" s="214" t="s">
        <v>1080</v>
      </c>
      <c r="D198" s="215" t="s">
        <v>1081</v>
      </c>
      <c r="E198" s="215" t="s">
        <v>485</v>
      </c>
      <c r="F198" s="621" t="s">
        <v>117</v>
      </c>
      <c r="G198" s="621"/>
      <c r="H198" s="621"/>
      <c r="I198" s="621"/>
      <c r="J198" s="621"/>
      <c r="K198" s="621"/>
      <c r="L198" s="215" t="s">
        <v>888</v>
      </c>
      <c r="M198" s="216">
        <v>8661399</v>
      </c>
      <c r="N198" s="217">
        <v>8661399</v>
      </c>
      <c r="O198" s="217"/>
      <c r="P198" s="217"/>
      <c r="Q198" s="619"/>
      <c r="R198" s="620"/>
      <c r="S198" s="216"/>
    </row>
    <row r="199" spans="1:19" s="6" customFormat="1" ht="15" x14ac:dyDescent="0.25">
      <c r="A199" s="30"/>
      <c r="B199" s="30"/>
      <c r="C199" s="31"/>
      <c r="D199" s="31"/>
      <c r="E199" s="31"/>
      <c r="F199" s="31"/>
      <c r="G199" s="31"/>
      <c r="H199" s="533"/>
      <c r="I199" s="534"/>
      <c r="J199" s="534"/>
      <c r="K199" s="535"/>
      <c r="L199" s="39"/>
      <c r="M199" s="216">
        <v>8661399</v>
      </c>
      <c r="N199" s="38">
        <f>SUM(N198)</f>
        <v>8661399</v>
      </c>
      <c r="O199" s="38"/>
      <c r="P199" s="38">
        <f>SUM(P173:P177)</f>
        <v>0</v>
      </c>
      <c r="Q199" s="422">
        <f>SUM(Q173:Q177)</f>
        <v>0</v>
      </c>
      <c r="R199" s="423"/>
      <c r="S199" s="71"/>
    </row>
    <row r="200" spans="1:19" s="7" customFormat="1" x14ac:dyDescent="0.25">
      <c r="A200" s="298" t="s">
        <v>10</v>
      </c>
      <c r="B200" s="299"/>
      <c r="C200" s="529" t="s">
        <v>1096</v>
      </c>
      <c r="D200" s="530"/>
      <c r="E200" s="530"/>
      <c r="F200" s="530"/>
      <c r="G200" s="530"/>
      <c r="H200" s="530"/>
      <c r="I200" s="530"/>
      <c r="J200" s="530"/>
      <c r="K200" s="530"/>
      <c r="L200" s="530"/>
      <c r="M200" s="530"/>
      <c r="N200" s="530"/>
      <c r="O200" s="530"/>
      <c r="P200" s="530"/>
      <c r="Q200" s="530"/>
      <c r="R200" s="530"/>
      <c r="S200" s="530"/>
    </row>
    <row r="201" spans="1:19" s="7" customFormat="1" x14ac:dyDescent="0.25">
      <c r="A201" s="608" t="s">
        <v>251</v>
      </c>
      <c r="B201" s="608"/>
      <c r="C201" s="608"/>
      <c r="D201" s="330" t="s">
        <v>929</v>
      </c>
      <c r="E201" s="330"/>
      <c r="F201" s="330"/>
      <c r="G201" s="330"/>
      <c r="H201" s="330"/>
      <c r="I201" s="330"/>
      <c r="J201" s="330"/>
      <c r="K201" s="330"/>
      <c r="L201" s="330"/>
      <c r="M201" s="330"/>
      <c r="N201" s="330"/>
      <c r="O201" s="330"/>
      <c r="P201" s="330"/>
      <c r="Q201" s="330"/>
      <c r="R201" s="330"/>
      <c r="S201" s="331"/>
    </row>
    <row r="202" spans="1:19" s="7" customFormat="1" ht="30" x14ac:dyDescent="0.25">
      <c r="A202" s="403" t="s">
        <v>252</v>
      </c>
      <c r="B202" s="403"/>
      <c r="C202" s="605" t="s">
        <v>1148</v>
      </c>
      <c r="D202" s="64"/>
      <c r="E202" s="65" t="s">
        <v>3</v>
      </c>
      <c r="F202" s="319" t="s">
        <v>4</v>
      </c>
      <c r="G202" s="268"/>
      <c r="H202" s="319" t="s">
        <v>4</v>
      </c>
      <c r="I202" s="269"/>
      <c r="J202" s="269"/>
      <c r="K202" s="268"/>
      <c r="L202" s="65" t="s">
        <v>9</v>
      </c>
      <c r="M202" s="319" t="s">
        <v>6</v>
      </c>
      <c r="N202" s="269"/>
      <c r="O202" s="269"/>
      <c r="P202" s="269"/>
      <c r="Q202" s="269"/>
      <c r="R202" s="269"/>
      <c r="S202" s="268"/>
    </row>
    <row r="203" spans="1:19" s="7" customFormat="1" x14ac:dyDescent="0.25">
      <c r="A203" s="403"/>
      <c r="B203" s="403"/>
      <c r="C203" s="611"/>
      <c r="D203" s="64" t="s">
        <v>7</v>
      </c>
      <c r="E203" s="65">
        <v>2025</v>
      </c>
      <c r="F203" s="319">
        <v>2029</v>
      </c>
      <c r="G203" s="268"/>
      <c r="H203" s="319">
        <v>2033</v>
      </c>
      <c r="I203" s="269"/>
      <c r="J203" s="269"/>
      <c r="K203" s="268"/>
      <c r="L203" s="65">
        <v>2037</v>
      </c>
      <c r="M203" s="383" t="s">
        <v>1098</v>
      </c>
      <c r="N203" s="262"/>
      <c r="O203" s="262"/>
      <c r="P203" s="262"/>
      <c r="Q203" s="262"/>
      <c r="R203" s="262"/>
      <c r="S203" s="263"/>
    </row>
    <row r="204" spans="1:19" s="7" customFormat="1" x14ac:dyDescent="0.25">
      <c r="A204" s="403"/>
      <c r="B204" s="403"/>
      <c r="C204" s="611"/>
      <c r="D204" s="64" t="s">
        <v>8</v>
      </c>
      <c r="E204" s="66">
        <v>0.02</v>
      </c>
      <c r="F204" s="267">
        <v>0.1</v>
      </c>
      <c r="G204" s="268"/>
      <c r="H204" s="267">
        <v>0.25</v>
      </c>
      <c r="I204" s="269"/>
      <c r="J204" s="269"/>
      <c r="K204" s="268"/>
      <c r="L204" s="66">
        <v>0.5</v>
      </c>
      <c r="M204" s="264"/>
      <c r="N204" s="265"/>
      <c r="O204" s="265"/>
      <c r="P204" s="265"/>
      <c r="Q204" s="265"/>
      <c r="R204" s="265"/>
      <c r="S204" s="266"/>
    </row>
    <row r="205" spans="1:19" s="6" customFormat="1" ht="15" x14ac:dyDescent="0.25">
      <c r="A205" s="462" t="s">
        <v>45</v>
      </c>
      <c r="B205" s="462"/>
      <c r="C205" s="631" t="s">
        <v>11</v>
      </c>
      <c r="D205" s="282" t="s">
        <v>12</v>
      </c>
      <c r="E205" s="282" t="s">
        <v>6</v>
      </c>
      <c r="F205" s="285" t="s">
        <v>13</v>
      </c>
      <c r="G205" s="567"/>
      <c r="H205" s="285" t="s">
        <v>14</v>
      </c>
      <c r="I205" s="616"/>
      <c r="J205" s="616"/>
      <c r="K205" s="567"/>
      <c r="L205" s="282" t="s">
        <v>15</v>
      </c>
      <c r="M205" s="327" t="s">
        <v>16</v>
      </c>
      <c r="N205" s="324" t="s">
        <v>17</v>
      </c>
      <c r="O205" s="564"/>
      <c r="P205" s="564"/>
      <c r="Q205" s="564"/>
      <c r="R205" s="564"/>
      <c r="S205" s="565"/>
    </row>
    <row r="206" spans="1:19" s="6" customFormat="1" ht="15" x14ac:dyDescent="0.25">
      <c r="A206" s="462"/>
      <c r="B206" s="462"/>
      <c r="C206" s="632"/>
      <c r="D206" s="461"/>
      <c r="E206" s="461"/>
      <c r="F206" s="614"/>
      <c r="G206" s="615"/>
      <c r="H206" s="614"/>
      <c r="I206" s="292"/>
      <c r="J206" s="292"/>
      <c r="K206" s="615"/>
      <c r="L206" s="461"/>
      <c r="M206" s="563"/>
      <c r="N206" s="322" t="s">
        <v>38</v>
      </c>
      <c r="O206" s="566"/>
      <c r="P206" s="324" t="s">
        <v>18</v>
      </c>
      <c r="Q206" s="564"/>
      <c r="R206" s="565"/>
      <c r="S206" s="327" t="s">
        <v>19</v>
      </c>
    </row>
    <row r="207" spans="1:19" s="6" customFormat="1" ht="15" x14ac:dyDescent="0.25">
      <c r="A207" s="462"/>
      <c r="B207" s="630"/>
      <c r="C207" s="632"/>
      <c r="D207" s="461"/>
      <c r="E207" s="461"/>
      <c r="F207" s="614"/>
      <c r="G207" s="615"/>
      <c r="H207" s="614"/>
      <c r="I207" s="617"/>
      <c r="J207" s="617"/>
      <c r="K207" s="615"/>
      <c r="L207" s="461"/>
      <c r="M207" s="563"/>
      <c r="N207" s="59" t="s">
        <v>20</v>
      </c>
      <c r="O207" s="59" t="s">
        <v>21</v>
      </c>
      <c r="P207" s="59" t="s">
        <v>20</v>
      </c>
      <c r="Q207" s="285" t="s">
        <v>22</v>
      </c>
      <c r="R207" s="567"/>
      <c r="S207" s="563"/>
    </row>
    <row r="208" spans="1:19" s="110" customFormat="1" ht="216" x14ac:dyDescent="0.25">
      <c r="A208" s="131" t="s">
        <v>253</v>
      </c>
      <c r="B208" s="132" t="s">
        <v>257</v>
      </c>
      <c r="C208" s="133" t="s">
        <v>785</v>
      </c>
      <c r="D208" s="132" t="s">
        <v>786</v>
      </c>
      <c r="E208" s="134" t="s">
        <v>485</v>
      </c>
      <c r="F208" s="427" t="s">
        <v>117</v>
      </c>
      <c r="G208" s="427"/>
      <c r="H208" s="427" t="s">
        <v>40</v>
      </c>
      <c r="I208" s="427"/>
      <c r="J208" s="427"/>
      <c r="K208" s="427"/>
      <c r="L208" s="132" t="s">
        <v>30</v>
      </c>
      <c r="M208" s="136">
        <v>100000</v>
      </c>
      <c r="N208" s="137">
        <v>100000</v>
      </c>
      <c r="O208" s="138"/>
      <c r="P208" s="138">
        <v>0</v>
      </c>
      <c r="Q208" s="609"/>
      <c r="R208" s="609"/>
      <c r="S208" s="139"/>
    </row>
    <row r="209" spans="1:19" s="110" customFormat="1" ht="90" x14ac:dyDescent="0.25">
      <c r="A209" s="131" t="s">
        <v>254</v>
      </c>
      <c r="B209" s="132" t="s">
        <v>808</v>
      </c>
      <c r="C209" s="133" t="s">
        <v>809</v>
      </c>
      <c r="D209" s="132" t="s">
        <v>810</v>
      </c>
      <c r="E209" s="134" t="s">
        <v>485</v>
      </c>
      <c r="F209" s="427" t="s">
        <v>117</v>
      </c>
      <c r="G209" s="427"/>
      <c r="H209" s="256" t="s">
        <v>718</v>
      </c>
      <c r="I209" s="258"/>
      <c r="J209" s="258"/>
      <c r="K209" s="257"/>
      <c r="L209" s="132" t="s">
        <v>29</v>
      </c>
      <c r="M209" s="136">
        <v>180000</v>
      </c>
      <c r="N209" s="137">
        <v>180000</v>
      </c>
      <c r="O209" s="138"/>
      <c r="P209" s="138"/>
      <c r="Q209" s="259"/>
      <c r="R209" s="260"/>
      <c r="S209" s="139"/>
    </row>
    <row r="210" spans="1:19" s="110" customFormat="1" ht="72" x14ac:dyDescent="0.25">
      <c r="A210" s="131" t="s">
        <v>255</v>
      </c>
      <c r="B210" s="132" t="s">
        <v>409</v>
      </c>
      <c r="C210" s="134" t="s">
        <v>833</v>
      </c>
      <c r="D210" s="134" t="s">
        <v>879</v>
      </c>
      <c r="E210" s="134" t="s">
        <v>485</v>
      </c>
      <c r="F210" s="531" t="s">
        <v>117</v>
      </c>
      <c r="G210" s="532"/>
      <c r="H210" s="447"/>
      <c r="I210" s="448"/>
      <c r="J210" s="448"/>
      <c r="K210" s="449"/>
      <c r="L210" s="134">
        <v>2026</v>
      </c>
      <c r="M210" s="140">
        <v>200000</v>
      </c>
      <c r="N210" s="141">
        <v>200000</v>
      </c>
      <c r="O210" s="141"/>
      <c r="P210" s="141">
        <v>0</v>
      </c>
      <c r="Q210" s="510"/>
      <c r="R210" s="511"/>
      <c r="S210" s="142"/>
    </row>
    <row r="211" spans="1:19" s="110" customFormat="1" ht="90" x14ac:dyDescent="0.25">
      <c r="A211" s="131" t="s">
        <v>256</v>
      </c>
      <c r="B211" s="132" t="s">
        <v>411</v>
      </c>
      <c r="C211" s="132" t="s">
        <v>793</v>
      </c>
      <c r="D211" s="132" t="s">
        <v>880</v>
      </c>
      <c r="E211" s="134" t="s">
        <v>485</v>
      </c>
      <c r="F211" s="634" t="s">
        <v>117</v>
      </c>
      <c r="G211" s="634"/>
      <c r="H211" s="427"/>
      <c r="I211" s="427"/>
      <c r="J211" s="427"/>
      <c r="K211" s="427"/>
      <c r="L211" s="132" t="s">
        <v>368</v>
      </c>
      <c r="M211" s="143">
        <v>1625258</v>
      </c>
      <c r="N211" s="138">
        <v>1625258</v>
      </c>
      <c r="O211" s="138"/>
      <c r="P211" s="138">
        <v>0</v>
      </c>
      <c r="Q211" s="609"/>
      <c r="R211" s="609"/>
      <c r="S211" s="144"/>
    </row>
    <row r="212" spans="1:19" s="110" customFormat="1" ht="270" x14ac:dyDescent="0.25">
      <c r="A212" s="131" t="s">
        <v>792</v>
      </c>
      <c r="B212" s="132" t="s">
        <v>440</v>
      </c>
      <c r="C212" s="132" t="s">
        <v>787</v>
      </c>
      <c r="D212" s="132" t="s">
        <v>788</v>
      </c>
      <c r="E212" s="134" t="s">
        <v>485</v>
      </c>
      <c r="F212" s="634" t="s">
        <v>117</v>
      </c>
      <c r="G212" s="634"/>
      <c r="H212" s="427"/>
      <c r="I212" s="427"/>
      <c r="J212" s="427"/>
      <c r="K212" s="427"/>
      <c r="L212" s="132" t="s">
        <v>495</v>
      </c>
      <c r="M212" s="143">
        <v>270000</v>
      </c>
      <c r="N212" s="144">
        <v>270000</v>
      </c>
      <c r="O212" s="138"/>
      <c r="P212" s="138"/>
      <c r="Q212" s="609"/>
      <c r="R212" s="609"/>
      <c r="S212" s="144"/>
    </row>
    <row r="213" spans="1:19" s="110" customFormat="1" ht="252" x14ac:dyDescent="0.25">
      <c r="A213" s="131" t="s">
        <v>446</v>
      </c>
      <c r="B213" s="132" t="s">
        <v>441</v>
      </c>
      <c r="C213" s="132" t="s">
        <v>789</v>
      </c>
      <c r="D213" s="132" t="s">
        <v>790</v>
      </c>
      <c r="E213" s="134" t="s">
        <v>485</v>
      </c>
      <c r="F213" s="634" t="s">
        <v>117</v>
      </c>
      <c r="G213" s="634"/>
      <c r="H213" s="427" t="s">
        <v>931</v>
      </c>
      <c r="I213" s="427"/>
      <c r="J213" s="427"/>
      <c r="K213" s="427"/>
      <c r="L213" s="132" t="s">
        <v>791</v>
      </c>
      <c r="M213" s="143" t="s">
        <v>1111</v>
      </c>
      <c r="N213" s="138"/>
      <c r="O213" s="138"/>
      <c r="P213" s="138"/>
      <c r="Q213" s="609"/>
      <c r="R213" s="609"/>
      <c r="S213" s="144" t="s">
        <v>1111</v>
      </c>
    </row>
    <row r="214" spans="1:19" s="110" customFormat="1" ht="270" x14ac:dyDescent="0.25">
      <c r="A214" s="131" t="s">
        <v>447</v>
      </c>
      <c r="B214" s="132" t="s">
        <v>442</v>
      </c>
      <c r="C214" s="133" t="s">
        <v>794</v>
      </c>
      <c r="D214" s="132" t="s">
        <v>795</v>
      </c>
      <c r="E214" s="134" t="s">
        <v>485</v>
      </c>
      <c r="F214" s="634" t="s">
        <v>117</v>
      </c>
      <c r="G214" s="634"/>
      <c r="H214" s="427" t="s">
        <v>799</v>
      </c>
      <c r="I214" s="427"/>
      <c r="J214" s="427"/>
      <c r="K214" s="427"/>
      <c r="L214" s="132" t="s">
        <v>29</v>
      </c>
      <c r="M214" s="136">
        <v>80000</v>
      </c>
      <c r="N214" s="138"/>
      <c r="O214" s="138"/>
      <c r="P214" s="138"/>
      <c r="Q214" s="609"/>
      <c r="R214" s="609"/>
      <c r="S214" s="138">
        <v>80000</v>
      </c>
    </row>
    <row r="215" spans="1:19" s="110" customFormat="1" ht="234" x14ac:dyDescent="0.25">
      <c r="A215" s="131" t="s">
        <v>448</v>
      </c>
      <c r="B215" s="132" t="s">
        <v>443</v>
      </c>
      <c r="C215" s="132" t="s">
        <v>796</v>
      </c>
      <c r="D215" s="132" t="s">
        <v>797</v>
      </c>
      <c r="E215" s="134" t="s">
        <v>485</v>
      </c>
      <c r="F215" s="634" t="s">
        <v>117</v>
      </c>
      <c r="G215" s="634"/>
      <c r="H215" s="427" t="s">
        <v>718</v>
      </c>
      <c r="I215" s="427"/>
      <c r="J215" s="427"/>
      <c r="K215" s="427"/>
      <c r="L215" s="132" t="s">
        <v>798</v>
      </c>
      <c r="M215" s="136">
        <v>280000</v>
      </c>
      <c r="N215" s="138"/>
      <c r="O215" s="138"/>
      <c r="P215" s="138"/>
      <c r="Q215" s="609"/>
      <c r="R215" s="609"/>
      <c r="S215" s="138">
        <v>280000</v>
      </c>
    </row>
    <row r="216" spans="1:19" s="110" customFormat="1" ht="234" x14ac:dyDescent="0.25">
      <c r="A216" s="131" t="s">
        <v>449</v>
      </c>
      <c r="B216" s="132" t="s">
        <v>800</v>
      </c>
      <c r="C216" s="132" t="s">
        <v>805</v>
      </c>
      <c r="D216" s="132" t="s">
        <v>804</v>
      </c>
      <c r="E216" s="134" t="s">
        <v>485</v>
      </c>
      <c r="F216" s="634" t="s">
        <v>117</v>
      </c>
      <c r="G216" s="634"/>
      <c r="H216" s="427" t="s">
        <v>718</v>
      </c>
      <c r="I216" s="427"/>
      <c r="J216" s="427"/>
      <c r="K216" s="427"/>
      <c r="L216" s="132" t="s">
        <v>803</v>
      </c>
      <c r="M216" s="143">
        <v>3000000</v>
      </c>
      <c r="N216" s="138"/>
      <c r="O216" s="138"/>
      <c r="P216" s="138"/>
      <c r="Q216" s="609"/>
      <c r="R216" s="609"/>
      <c r="S216" s="144">
        <v>3000000</v>
      </c>
    </row>
    <row r="217" spans="1:19" s="110" customFormat="1" ht="252" x14ac:dyDescent="0.25">
      <c r="A217" s="131" t="s">
        <v>450</v>
      </c>
      <c r="B217" s="132" t="s">
        <v>444</v>
      </c>
      <c r="C217" s="132" t="s">
        <v>801</v>
      </c>
      <c r="D217" s="132" t="s">
        <v>802</v>
      </c>
      <c r="E217" s="134" t="s">
        <v>485</v>
      </c>
      <c r="F217" s="634" t="s">
        <v>117</v>
      </c>
      <c r="G217" s="634"/>
      <c r="H217" s="427"/>
      <c r="I217" s="427"/>
      <c r="J217" s="427"/>
      <c r="K217" s="427"/>
      <c r="L217" s="132" t="s">
        <v>832</v>
      </c>
      <c r="M217" s="143">
        <v>180000</v>
      </c>
      <c r="N217" s="138"/>
      <c r="O217" s="138"/>
      <c r="P217" s="138"/>
      <c r="Q217" s="609"/>
      <c r="R217" s="609"/>
      <c r="S217" s="144">
        <v>180000</v>
      </c>
    </row>
    <row r="218" spans="1:19" s="110" customFormat="1" ht="396" x14ac:dyDescent="0.25">
      <c r="A218" s="131" t="s">
        <v>451</v>
      </c>
      <c r="B218" s="132" t="s">
        <v>445</v>
      </c>
      <c r="C218" s="132" t="s">
        <v>831</v>
      </c>
      <c r="D218" s="132" t="s">
        <v>806</v>
      </c>
      <c r="E218" s="134" t="s">
        <v>485</v>
      </c>
      <c r="F218" s="634" t="s">
        <v>117</v>
      </c>
      <c r="G218" s="634"/>
      <c r="H218" s="427" t="s">
        <v>718</v>
      </c>
      <c r="I218" s="427"/>
      <c r="J218" s="427"/>
      <c r="K218" s="427"/>
      <c r="L218" s="132" t="s">
        <v>807</v>
      </c>
      <c r="M218" s="143">
        <v>2000000</v>
      </c>
      <c r="N218" s="138"/>
      <c r="O218" s="138"/>
      <c r="P218" s="138"/>
      <c r="Q218" s="609"/>
      <c r="R218" s="609"/>
      <c r="S218" s="144">
        <v>2000000</v>
      </c>
    </row>
    <row r="219" spans="1:19" s="110" customFormat="1" ht="72" x14ac:dyDescent="0.25">
      <c r="A219" s="131" t="s">
        <v>1281</v>
      </c>
      <c r="B219" s="193" t="s">
        <v>1284</v>
      </c>
      <c r="C219" s="193" t="s">
        <v>1286</v>
      </c>
      <c r="D219" s="193" t="s">
        <v>1285</v>
      </c>
      <c r="E219" s="134" t="s">
        <v>485</v>
      </c>
      <c r="F219" s="634" t="s">
        <v>117</v>
      </c>
      <c r="G219" s="634"/>
      <c r="H219" s="256" t="s">
        <v>420</v>
      </c>
      <c r="I219" s="258"/>
      <c r="J219" s="258"/>
      <c r="K219" s="257"/>
      <c r="L219" s="193" t="s">
        <v>366</v>
      </c>
      <c r="M219" s="143">
        <v>300000</v>
      </c>
      <c r="N219" s="192"/>
      <c r="O219" s="192"/>
      <c r="P219" s="192"/>
      <c r="Q219" s="194"/>
      <c r="R219" s="195"/>
      <c r="S219" s="144">
        <v>300000</v>
      </c>
    </row>
    <row r="220" spans="1:19" s="110" customFormat="1" ht="54" x14ac:dyDescent="0.25">
      <c r="A220" s="193" t="s">
        <v>1282</v>
      </c>
      <c r="B220" s="193" t="s">
        <v>1283</v>
      </c>
      <c r="C220" s="193" t="s">
        <v>1287</v>
      </c>
      <c r="D220" s="193" t="s">
        <v>1285</v>
      </c>
      <c r="E220" s="134" t="s">
        <v>485</v>
      </c>
      <c r="F220" s="634" t="s">
        <v>117</v>
      </c>
      <c r="G220" s="634"/>
      <c r="H220" s="256" t="s">
        <v>420</v>
      </c>
      <c r="I220" s="258"/>
      <c r="J220" s="258"/>
      <c r="K220" s="257"/>
      <c r="L220" s="193" t="s">
        <v>365</v>
      </c>
      <c r="M220" s="143">
        <v>500000</v>
      </c>
      <c r="N220" s="192"/>
      <c r="O220" s="192"/>
      <c r="P220" s="192"/>
      <c r="Q220" s="259"/>
      <c r="R220" s="260"/>
      <c r="S220" s="144">
        <v>500000</v>
      </c>
    </row>
    <row r="221" spans="1:19" s="32" customFormat="1" x14ac:dyDescent="0.35">
      <c r="A221" s="73"/>
      <c r="B221" s="30"/>
      <c r="C221" s="31"/>
      <c r="D221" s="31"/>
      <c r="E221" s="31"/>
      <c r="F221" s="31"/>
      <c r="G221" s="31"/>
      <c r="H221" s="31"/>
      <c r="I221" s="31"/>
      <c r="J221" s="31"/>
      <c r="K221" s="31"/>
      <c r="L221" s="31"/>
      <c r="M221" s="38">
        <f>SUM(M208:M220)</f>
        <v>8715258</v>
      </c>
      <c r="N221" s="38">
        <f>SUM(N208:N218)</f>
        <v>2375258</v>
      </c>
      <c r="O221" s="38"/>
      <c r="P221" s="38"/>
      <c r="Q221" s="422"/>
      <c r="R221" s="423"/>
      <c r="S221" s="38">
        <f>SUM(S208:S220)</f>
        <v>6340000</v>
      </c>
    </row>
    <row r="222" spans="1:19" s="7" customFormat="1" x14ac:dyDescent="0.25">
      <c r="A222" s="298" t="s">
        <v>10</v>
      </c>
      <c r="B222" s="299"/>
      <c r="C222" s="622" t="s">
        <v>930</v>
      </c>
      <c r="D222" s="623"/>
      <c r="E222" s="623"/>
      <c r="F222" s="623"/>
      <c r="G222" s="623"/>
      <c r="H222" s="623"/>
      <c r="I222" s="623"/>
      <c r="J222" s="623"/>
      <c r="K222" s="623"/>
      <c r="L222" s="623"/>
      <c r="M222" s="623"/>
      <c r="N222" s="623"/>
      <c r="O222" s="623"/>
      <c r="P222" s="623"/>
      <c r="Q222" s="623"/>
      <c r="R222" s="623"/>
      <c r="S222" s="624"/>
    </row>
    <row r="223" spans="1:19" s="7" customFormat="1" x14ac:dyDescent="0.25">
      <c r="A223" s="333" t="s">
        <v>258</v>
      </c>
      <c r="B223" s="334"/>
      <c r="C223" s="440"/>
      <c r="D223" s="465" t="s">
        <v>901</v>
      </c>
      <c r="E223" s="466"/>
      <c r="F223" s="466"/>
      <c r="G223" s="466"/>
      <c r="H223" s="466"/>
      <c r="I223" s="466"/>
      <c r="J223" s="466"/>
      <c r="K223" s="466"/>
      <c r="L223" s="467"/>
      <c r="M223" s="457" t="s">
        <v>1</v>
      </c>
      <c r="N223" s="334"/>
      <c r="O223" s="334"/>
      <c r="P223" s="334"/>
      <c r="Q223" s="335"/>
      <c r="R223" s="455"/>
      <c r="S223" s="456"/>
    </row>
    <row r="224" spans="1:19" s="7" customFormat="1" x14ac:dyDescent="0.25">
      <c r="A224" s="342" t="s">
        <v>260</v>
      </c>
      <c r="B224" s="343"/>
      <c r="C224" s="585" t="s">
        <v>1149</v>
      </c>
      <c r="D224" s="63"/>
      <c r="E224" s="420" t="s">
        <v>3</v>
      </c>
      <c r="F224" s="421"/>
      <c r="G224" s="420" t="s">
        <v>4</v>
      </c>
      <c r="H224" s="421"/>
      <c r="I224" s="420" t="s">
        <v>5</v>
      </c>
      <c r="J224" s="424"/>
      <c r="K224" s="424"/>
      <c r="L224" s="421"/>
      <c r="M224" s="432" t="s">
        <v>6</v>
      </c>
      <c r="N224" s="433"/>
      <c r="O224" s="433"/>
      <c r="P224" s="433"/>
      <c r="Q224" s="433"/>
      <c r="R224" s="433"/>
      <c r="S224" s="434"/>
    </row>
    <row r="225" spans="1:19" s="7" customFormat="1" x14ac:dyDescent="0.25">
      <c r="A225" s="344"/>
      <c r="B225" s="345"/>
      <c r="C225" s="586"/>
      <c r="D225" s="63" t="s">
        <v>7</v>
      </c>
      <c r="E225" s="420">
        <v>2025</v>
      </c>
      <c r="F225" s="421"/>
      <c r="G225" s="420">
        <v>2031</v>
      </c>
      <c r="H225" s="421"/>
      <c r="I225" s="420">
        <v>2037</v>
      </c>
      <c r="J225" s="424"/>
      <c r="K225" s="424"/>
      <c r="L225" s="421"/>
      <c r="M225" s="635" t="s">
        <v>904</v>
      </c>
      <c r="N225" s="572"/>
      <c r="O225" s="572"/>
      <c r="P225" s="572"/>
      <c r="Q225" s="572"/>
      <c r="R225" s="572"/>
      <c r="S225" s="573"/>
    </row>
    <row r="226" spans="1:19" s="7" customFormat="1" ht="53.25" customHeight="1" x14ac:dyDescent="0.25">
      <c r="A226" s="346"/>
      <c r="B226" s="347"/>
      <c r="C226" s="587"/>
      <c r="D226" s="63" t="s">
        <v>8</v>
      </c>
      <c r="E226" s="537" t="s">
        <v>902</v>
      </c>
      <c r="F226" s="454"/>
      <c r="G226" s="538" t="s">
        <v>903</v>
      </c>
      <c r="H226" s="498"/>
      <c r="I226" s="538" t="s">
        <v>907</v>
      </c>
      <c r="J226" s="499"/>
      <c r="K226" s="499"/>
      <c r="L226" s="498"/>
      <c r="M226" s="574"/>
      <c r="N226" s="575"/>
      <c r="O226" s="575"/>
      <c r="P226" s="575"/>
      <c r="Q226" s="575"/>
      <c r="R226" s="575"/>
      <c r="S226" s="576"/>
    </row>
    <row r="227" spans="1:19" s="7" customFormat="1" x14ac:dyDescent="0.25">
      <c r="A227" s="300" t="s">
        <v>259</v>
      </c>
      <c r="B227" s="301"/>
      <c r="C227" s="302"/>
      <c r="D227" s="582" t="s">
        <v>267</v>
      </c>
      <c r="E227" s="379"/>
      <c r="F227" s="379"/>
      <c r="G227" s="379"/>
      <c r="H227" s="379"/>
      <c r="I227" s="379"/>
      <c r="J227" s="379"/>
      <c r="K227" s="379"/>
      <c r="L227" s="379"/>
      <c r="M227" s="379"/>
      <c r="N227" s="379"/>
      <c r="O227" s="379"/>
      <c r="P227" s="379"/>
      <c r="Q227" s="379"/>
      <c r="R227" s="379"/>
      <c r="S227" s="380"/>
    </row>
    <row r="228" spans="1:19" s="7" customFormat="1" ht="30" x14ac:dyDescent="0.25">
      <c r="A228" s="403" t="s">
        <v>32</v>
      </c>
      <c r="B228" s="403"/>
      <c r="C228" s="610" t="s">
        <v>1106</v>
      </c>
      <c r="D228" s="64"/>
      <c r="E228" s="65" t="s">
        <v>3</v>
      </c>
      <c r="F228" s="319" t="s">
        <v>4</v>
      </c>
      <c r="G228" s="268"/>
      <c r="H228" s="319" t="s">
        <v>4</v>
      </c>
      <c r="I228" s="269"/>
      <c r="J228" s="269"/>
      <c r="K228" s="268"/>
      <c r="L228" s="65" t="s">
        <v>9</v>
      </c>
      <c r="M228" s="319" t="s">
        <v>6</v>
      </c>
      <c r="N228" s="269"/>
      <c r="O228" s="269"/>
      <c r="P228" s="269"/>
      <c r="Q228" s="269"/>
      <c r="R228" s="269"/>
      <c r="S228" s="268"/>
    </row>
    <row r="229" spans="1:19" s="7" customFormat="1" x14ac:dyDescent="0.25">
      <c r="A229" s="403"/>
      <c r="B229" s="403"/>
      <c r="C229" s="611"/>
      <c r="D229" s="64" t="s">
        <v>7</v>
      </c>
      <c r="E229" s="65">
        <v>2025</v>
      </c>
      <c r="F229" s="319">
        <v>2029</v>
      </c>
      <c r="G229" s="268"/>
      <c r="H229" s="319">
        <v>2033</v>
      </c>
      <c r="I229" s="269"/>
      <c r="J229" s="269"/>
      <c r="K229" s="268"/>
      <c r="L229" s="65">
        <v>2037</v>
      </c>
      <c r="M229" s="383" t="s">
        <v>905</v>
      </c>
      <c r="N229" s="262"/>
      <c r="O229" s="262"/>
      <c r="P229" s="262"/>
      <c r="Q229" s="262"/>
      <c r="R229" s="262"/>
      <c r="S229" s="263"/>
    </row>
    <row r="230" spans="1:19" s="7" customFormat="1" ht="60" x14ac:dyDescent="0.25">
      <c r="A230" s="403"/>
      <c r="B230" s="403"/>
      <c r="C230" s="611"/>
      <c r="D230" s="64" t="s">
        <v>8</v>
      </c>
      <c r="E230" s="112">
        <v>0</v>
      </c>
      <c r="F230" s="701">
        <v>0.05</v>
      </c>
      <c r="G230" s="268"/>
      <c r="H230" s="625" t="s">
        <v>906</v>
      </c>
      <c r="I230" s="269"/>
      <c r="J230" s="269"/>
      <c r="K230" s="268"/>
      <c r="L230" s="65" t="s">
        <v>907</v>
      </c>
      <c r="M230" s="264"/>
      <c r="N230" s="265"/>
      <c r="O230" s="265"/>
      <c r="P230" s="265"/>
      <c r="Q230" s="265"/>
      <c r="R230" s="265"/>
      <c r="S230" s="266"/>
    </row>
    <row r="231" spans="1:19" s="6" customFormat="1" ht="15" x14ac:dyDescent="0.25">
      <c r="A231" s="462" t="s">
        <v>45</v>
      </c>
      <c r="B231" s="462"/>
      <c r="C231" s="631" t="s">
        <v>11</v>
      </c>
      <c r="D231" s="282" t="s">
        <v>12</v>
      </c>
      <c r="E231" s="282" t="s">
        <v>6</v>
      </c>
      <c r="F231" s="285" t="s">
        <v>13</v>
      </c>
      <c r="G231" s="567"/>
      <c r="H231" s="285" t="s">
        <v>14</v>
      </c>
      <c r="I231" s="616"/>
      <c r="J231" s="616"/>
      <c r="K231" s="567"/>
      <c r="L231" s="282" t="s">
        <v>15</v>
      </c>
      <c r="M231" s="327" t="s">
        <v>16</v>
      </c>
      <c r="N231" s="324" t="s">
        <v>17</v>
      </c>
      <c r="O231" s="564"/>
      <c r="P231" s="564"/>
      <c r="Q231" s="564"/>
      <c r="R231" s="564"/>
      <c r="S231" s="565"/>
    </row>
    <row r="232" spans="1:19" s="6" customFormat="1" ht="15" x14ac:dyDescent="0.25">
      <c r="A232" s="462"/>
      <c r="B232" s="462"/>
      <c r="C232" s="632"/>
      <c r="D232" s="461"/>
      <c r="E232" s="461"/>
      <c r="F232" s="614"/>
      <c r="G232" s="615"/>
      <c r="H232" s="614"/>
      <c r="I232" s="292"/>
      <c r="J232" s="292"/>
      <c r="K232" s="615"/>
      <c r="L232" s="461"/>
      <c r="M232" s="563"/>
      <c r="N232" s="322" t="s">
        <v>38</v>
      </c>
      <c r="O232" s="566"/>
      <c r="P232" s="324" t="s">
        <v>18</v>
      </c>
      <c r="Q232" s="564"/>
      <c r="R232" s="565"/>
      <c r="S232" s="327" t="s">
        <v>19</v>
      </c>
    </row>
    <row r="233" spans="1:19" s="6" customFormat="1" ht="15" x14ac:dyDescent="0.25">
      <c r="A233" s="462"/>
      <c r="B233" s="462"/>
      <c r="C233" s="632"/>
      <c r="D233" s="461"/>
      <c r="E233" s="461"/>
      <c r="F233" s="614"/>
      <c r="G233" s="615"/>
      <c r="H233" s="614"/>
      <c r="I233" s="617"/>
      <c r="J233" s="617"/>
      <c r="K233" s="615"/>
      <c r="L233" s="461"/>
      <c r="M233" s="563"/>
      <c r="N233" s="59" t="s">
        <v>20</v>
      </c>
      <c r="O233" s="59" t="s">
        <v>21</v>
      </c>
      <c r="P233" s="59" t="s">
        <v>20</v>
      </c>
      <c r="Q233" s="285" t="s">
        <v>22</v>
      </c>
      <c r="R233" s="567"/>
      <c r="S233" s="563"/>
    </row>
    <row r="234" spans="1:19" s="6" customFormat="1" ht="105" x14ac:dyDescent="0.25">
      <c r="A234" s="25" t="s">
        <v>105</v>
      </c>
      <c r="B234" s="25" t="s">
        <v>737</v>
      </c>
      <c r="C234" s="34" t="s">
        <v>756</v>
      </c>
      <c r="D234" s="61" t="s">
        <v>757</v>
      </c>
      <c r="E234" s="36" t="s">
        <v>900</v>
      </c>
      <c r="F234" s="646" t="s">
        <v>117</v>
      </c>
      <c r="G234" s="647"/>
      <c r="H234" s="316" t="s">
        <v>457</v>
      </c>
      <c r="I234" s="316"/>
      <c r="J234" s="316"/>
      <c r="K234" s="316"/>
      <c r="L234" s="36" t="s">
        <v>758</v>
      </c>
      <c r="M234" s="27">
        <v>200000</v>
      </c>
      <c r="N234" s="27">
        <v>200000</v>
      </c>
      <c r="O234" s="28"/>
      <c r="P234" s="28"/>
      <c r="Q234" s="648"/>
      <c r="R234" s="649"/>
      <c r="S234" s="27"/>
    </row>
    <row r="235" spans="1:19" s="6" customFormat="1" ht="105" x14ac:dyDescent="0.25">
      <c r="A235" s="25" t="s">
        <v>106</v>
      </c>
      <c r="B235" s="25" t="s">
        <v>738</v>
      </c>
      <c r="C235" s="48" t="s">
        <v>760</v>
      </c>
      <c r="D235" s="61" t="s">
        <v>761</v>
      </c>
      <c r="E235" s="96" t="s">
        <v>900</v>
      </c>
      <c r="F235" s="646" t="s">
        <v>117</v>
      </c>
      <c r="G235" s="647"/>
      <c r="H235" s="316" t="s">
        <v>457</v>
      </c>
      <c r="I235" s="316"/>
      <c r="J235" s="316"/>
      <c r="K235" s="316"/>
      <c r="L235" s="61" t="s">
        <v>759</v>
      </c>
      <c r="M235" s="27">
        <v>180000</v>
      </c>
      <c r="N235" s="27">
        <v>180000</v>
      </c>
      <c r="O235" s="28"/>
      <c r="P235" s="28"/>
      <c r="Q235" s="648"/>
      <c r="R235" s="649"/>
      <c r="S235" s="27"/>
    </row>
    <row r="236" spans="1:19" s="32" customFormat="1" x14ac:dyDescent="0.35">
      <c r="A236" s="30"/>
      <c r="B236" s="30"/>
      <c r="C236" s="31"/>
      <c r="D236" s="31"/>
      <c r="E236" s="39"/>
      <c r="F236" s="533"/>
      <c r="G236" s="535"/>
      <c r="H236" s="533"/>
      <c r="I236" s="534"/>
      <c r="J236" s="534"/>
      <c r="K236" s="535"/>
      <c r="L236" s="39"/>
      <c r="M236" s="38">
        <f>SUM(M234:M235)</f>
        <v>380000</v>
      </c>
      <c r="N236" s="38">
        <f>SUM(N234:N235)</f>
        <v>380000</v>
      </c>
      <c r="O236" s="38"/>
      <c r="P236" s="38">
        <v>0</v>
      </c>
      <c r="Q236" s="422"/>
      <c r="R236" s="423"/>
      <c r="S236" s="38"/>
    </row>
    <row r="237" spans="1:19" s="7" customFormat="1" x14ac:dyDescent="0.25">
      <c r="A237" s="298" t="s">
        <v>10</v>
      </c>
      <c r="B237" s="299"/>
      <c r="C237" s="622" t="s">
        <v>928</v>
      </c>
      <c r="D237" s="623"/>
      <c r="E237" s="623"/>
      <c r="F237" s="623"/>
      <c r="G237" s="623"/>
      <c r="H237" s="623"/>
      <c r="I237" s="623"/>
      <c r="J237" s="623"/>
      <c r="K237" s="623"/>
      <c r="L237" s="623"/>
      <c r="M237" s="623"/>
      <c r="N237" s="623"/>
      <c r="O237" s="623"/>
      <c r="P237" s="623"/>
      <c r="Q237" s="623"/>
      <c r="R237" s="623"/>
      <c r="S237" s="624"/>
    </row>
    <row r="238" spans="1:19" s="7" customFormat="1" x14ac:dyDescent="0.25">
      <c r="A238" s="300" t="s">
        <v>261</v>
      </c>
      <c r="B238" s="301"/>
      <c r="C238" s="302"/>
      <c r="D238" s="582" t="s">
        <v>271</v>
      </c>
      <c r="E238" s="379"/>
      <c r="F238" s="379"/>
      <c r="G238" s="379"/>
      <c r="H238" s="379"/>
      <c r="I238" s="379"/>
      <c r="J238" s="379"/>
      <c r="K238" s="379"/>
      <c r="L238" s="379"/>
      <c r="M238" s="379"/>
      <c r="N238" s="379"/>
      <c r="O238" s="379"/>
      <c r="P238" s="379"/>
      <c r="Q238" s="379"/>
      <c r="R238" s="379"/>
      <c r="S238" s="380"/>
    </row>
    <row r="239" spans="1:19" s="7" customFormat="1" ht="30" x14ac:dyDescent="0.25">
      <c r="A239" s="403" t="s">
        <v>262</v>
      </c>
      <c r="B239" s="403"/>
      <c r="C239" s="610" t="s">
        <v>1102</v>
      </c>
      <c r="D239" s="64"/>
      <c r="E239" s="65" t="s">
        <v>3</v>
      </c>
      <c r="F239" s="319" t="s">
        <v>4</v>
      </c>
      <c r="G239" s="268"/>
      <c r="H239" s="319" t="s">
        <v>4</v>
      </c>
      <c r="I239" s="269"/>
      <c r="J239" s="269"/>
      <c r="K239" s="268"/>
      <c r="L239" s="65" t="s">
        <v>9</v>
      </c>
      <c r="M239" s="319" t="s">
        <v>6</v>
      </c>
      <c r="N239" s="269"/>
      <c r="O239" s="269"/>
      <c r="P239" s="269"/>
      <c r="Q239" s="269"/>
      <c r="R239" s="269"/>
      <c r="S239" s="268"/>
    </row>
    <row r="240" spans="1:19" s="7" customFormat="1" x14ac:dyDescent="0.25">
      <c r="A240" s="403"/>
      <c r="B240" s="403"/>
      <c r="C240" s="611"/>
      <c r="D240" s="64" t="s">
        <v>7</v>
      </c>
      <c r="E240" s="65">
        <v>2025</v>
      </c>
      <c r="F240" s="319">
        <v>2029</v>
      </c>
      <c r="G240" s="268"/>
      <c r="H240" s="319">
        <v>2033</v>
      </c>
      <c r="I240" s="269"/>
      <c r="J240" s="269"/>
      <c r="K240" s="268"/>
      <c r="L240" s="65">
        <v>2037</v>
      </c>
      <c r="M240" s="383" t="s">
        <v>1098</v>
      </c>
      <c r="N240" s="262"/>
      <c r="O240" s="262"/>
      <c r="P240" s="262"/>
      <c r="Q240" s="262"/>
      <c r="R240" s="262"/>
      <c r="S240" s="263"/>
    </row>
    <row r="241" spans="1:19" s="7" customFormat="1" x14ac:dyDescent="0.25">
      <c r="A241" s="403"/>
      <c r="B241" s="403"/>
      <c r="C241" s="611"/>
      <c r="D241" s="64" t="s">
        <v>8</v>
      </c>
      <c r="E241" s="65">
        <v>37</v>
      </c>
      <c r="F241" s="319">
        <v>43</v>
      </c>
      <c r="G241" s="268"/>
      <c r="H241" s="319">
        <v>50</v>
      </c>
      <c r="I241" s="269"/>
      <c r="J241" s="269"/>
      <c r="K241" s="268"/>
      <c r="L241" s="65">
        <v>58</v>
      </c>
      <c r="M241" s="264"/>
      <c r="N241" s="265"/>
      <c r="O241" s="265"/>
      <c r="P241" s="265"/>
      <c r="Q241" s="265"/>
      <c r="R241" s="265"/>
      <c r="S241" s="266"/>
    </row>
    <row r="242" spans="1:19" s="7" customFormat="1" x14ac:dyDescent="0.25">
      <c r="A242" s="462" t="s">
        <v>45</v>
      </c>
      <c r="B242" s="462"/>
      <c r="C242" s="631" t="s">
        <v>11</v>
      </c>
      <c r="D242" s="282" t="s">
        <v>12</v>
      </c>
      <c r="E242" s="282" t="s">
        <v>6</v>
      </c>
      <c r="F242" s="285" t="s">
        <v>13</v>
      </c>
      <c r="G242" s="567"/>
      <c r="H242" s="285" t="s">
        <v>14</v>
      </c>
      <c r="I242" s="616"/>
      <c r="J242" s="616"/>
      <c r="K242" s="567"/>
      <c r="L242" s="282" t="s">
        <v>15</v>
      </c>
      <c r="M242" s="327" t="s">
        <v>16</v>
      </c>
      <c r="N242" s="324" t="s">
        <v>17</v>
      </c>
      <c r="O242" s="564"/>
      <c r="P242" s="564"/>
      <c r="Q242" s="564"/>
      <c r="R242" s="564"/>
      <c r="S242" s="565"/>
    </row>
    <row r="243" spans="1:19" s="7" customFormat="1" x14ac:dyDescent="0.25">
      <c r="A243" s="462"/>
      <c r="B243" s="462"/>
      <c r="C243" s="632"/>
      <c r="D243" s="461"/>
      <c r="E243" s="461"/>
      <c r="F243" s="614"/>
      <c r="G243" s="615"/>
      <c r="H243" s="614"/>
      <c r="I243" s="292"/>
      <c r="J243" s="292"/>
      <c r="K243" s="615"/>
      <c r="L243" s="461"/>
      <c r="M243" s="563"/>
      <c r="N243" s="322" t="s">
        <v>38</v>
      </c>
      <c r="O243" s="566"/>
      <c r="P243" s="324" t="s">
        <v>18</v>
      </c>
      <c r="Q243" s="564"/>
      <c r="R243" s="565"/>
      <c r="S243" s="327" t="s">
        <v>19</v>
      </c>
    </row>
    <row r="244" spans="1:19" s="7" customFormat="1" x14ac:dyDescent="0.25">
      <c r="A244" s="462"/>
      <c r="B244" s="462"/>
      <c r="C244" s="632"/>
      <c r="D244" s="461"/>
      <c r="E244" s="461"/>
      <c r="F244" s="614"/>
      <c r="G244" s="615"/>
      <c r="H244" s="614"/>
      <c r="I244" s="617"/>
      <c r="J244" s="617"/>
      <c r="K244" s="615"/>
      <c r="L244" s="461"/>
      <c r="M244" s="563"/>
      <c r="N244" s="59" t="s">
        <v>20</v>
      </c>
      <c r="O244" s="59" t="s">
        <v>21</v>
      </c>
      <c r="P244" s="59" t="s">
        <v>20</v>
      </c>
      <c r="Q244" s="285" t="s">
        <v>22</v>
      </c>
      <c r="R244" s="567"/>
      <c r="S244" s="563"/>
    </row>
    <row r="245" spans="1:19" s="110" customFormat="1" ht="144" x14ac:dyDescent="0.25">
      <c r="A245" s="126" t="s">
        <v>263</v>
      </c>
      <c r="B245" s="126" t="s">
        <v>1082</v>
      </c>
      <c r="C245" s="127" t="s">
        <v>1104</v>
      </c>
      <c r="D245" s="128" t="s">
        <v>1158</v>
      </c>
      <c r="E245" s="127" t="s">
        <v>1105</v>
      </c>
      <c r="F245" s="256" t="s">
        <v>117</v>
      </c>
      <c r="G245" s="257"/>
      <c r="H245" s="256" t="s">
        <v>1095</v>
      </c>
      <c r="I245" s="258"/>
      <c r="J245" s="258"/>
      <c r="K245" s="257"/>
      <c r="L245" s="127" t="s">
        <v>368</v>
      </c>
      <c r="M245" s="126" t="s">
        <v>811</v>
      </c>
      <c r="N245" s="127"/>
      <c r="O245" s="127"/>
      <c r="P245" s="127"/>
      <c r="Q245" s="256"/>
      <c r="R245" s="258"/>
      <c r="S245" s="127"/>
    </row>
    <row r="246" spans="1:19" s="110" customFormat="1" ht="144" x14ac:dyDescent="0.25">
      <c r="A246" s="126" t="s">
        <v>264</v>
      </c>
      <c r="B246" s="126" t="s">
        <v>1083</v>
      </c>
      <c r="C246" s="127" t="s">
        <v>1104</v>
      </c>
      <c r="D246" s="128" t="s">
        <v>1158</v>
      </c>
      <c r="E246" s="127" t="s">
        <v>1105</v>
      </c>
      <c r="F246" s="256" t="s">
        <v>117</v>
      </c>
      <c r="G246" s="257"/>
      <c r="H246" s="256" t="s">
        <v>1095</v>
      </c>
      <c r="I246" s="258"/>
      <c r="J246" s="258"/>
      <c r="K246" s="257"/>
      <c r="L246" s="127" t="s">
        <v>368</v>
      </c>
      <c r="M246" s="126" t="s">
        <v>811</v>
      </c>
      <c r="N246" s="127"/>
      <c r="O246" s="127"/>
      <c r="P246" s="127"/>
      <c r="Q246" s="256"/>
      <c r="R246" s="258"/>
      <c r="S246" s="127"/>
    </row>
    <row r="247" spans="1:19" s="110" customFormat="1" ht="144" x14ac:dyDescent="0.25">
      <c r="A247" s="126" t="s">
        <v>265</v>
      </c>
      <c r="B247" s="126" t="s">
        <v>1084</v>
      </c>
      <c r="C247" s="127" t="s">
        <v>1104</v>
      </c>
      <c r="D247" s="128" t="s">
        <v>1158</v>
      </c>
      <c r="E247" s="127" t="s">
        <v>1105</v>
      </c>
      <c r="F247" s="256" t="s">
        <v>117</v>
      </c>
      <c r="G247" s="257"/>
      <c r="H247" s="256" t="s">
        <v>1095</v>
      </c>
      <c r="I247" s="258"/>
      <c r="J247" s="258"/>
      <c r="K247" s="257"/>
      <c r="L247" s="127" t="s">
        <v>368</v>
      </c>
      <c r="M247" s="126" t="s">
        <v>811</v>
      </c>
      <c r="N247" s="127"/>
      <c r="O247" s="127"/>
      <c r="P247" s="127"/>
      <c r="Q247" s="256"/>
      <c r="R247" s="258"/>
      <c r="S247" s="127"/>
    </row>
    <row r="248" spans="1:19" s="110" customFormat="1" ht="144" x14ac:dyDescent="0.25">
      <c r="A248" s="126" t="s">
        <v>266</v>
      </c>
      <c r="B248" s="126" t="s">
        <v>1085</v>
      </c>
      <c r="C248" s="127" t="s">
        <v>1104</v>
      </c>
      <c r="D248" s="128" t="s">
        <v>1158</v>
      </c>
      <c r="E248" s="127" t="s">
        <v>1105</v>
      </c>
      <c r="F248" s="256" t="s">
        <v>117</v>
      </c>
      <c r="G248" s="257"/>
      <c r="H248" s="256" t="s">
        <v>1095</v>
      </c>
      <c r="I248" s="258"/>
      <c r="J248" s="258"/>
      <c r="K248" s="257"/>
      <c r="L248" s="127" t="s">
        <v>368</v>
      </c>
      <c r="M248" s="126" t="s">
        <v>811</v>
      </c>
      <c r="N248" s="127"/>
      <c r="O248" s="127"/>
      <c r="P248" s="127"/>
      <c r="Q248" s="256"/>
      <c r="R248" s="258"/>
      <c r="S248" s="127"/>
    </row>
    <row r="249" spans="1:19" s="110" customFormat="1" ht="144" x14ac:dyDescent="0.25">
      <c r="A249" s="126" t="s">
        <v>268</v>
      </c>
      <c r="B249" s="126" t="s">
        <v>1086</v>
      </c>
      <c r="C249" s="127" t="s">
        <v>1104</v>
      </c>
      <c r="D249" s="128" t="s">
        <v>1158</v>
      </c>
      <c r="E249" s="127" t="s">
        <v>1105</v>
      </c>
      <c r="F249" s="256" t="s">
        <v>117</v>
      </c>
      <c r="G249" s="257"/>
      <c r="H249" s="256" t="s">
        <v>1095</v>
      </c>
      <c r="I249" s="258"/>
      <c r="J249" s="258"/>
      <c r="K249" s="257"/>
      <c r="L249" s="127" t="s">
        <v>368</v>
      </c>
      <c r="M249" s="126" t="s">
        <v>811</v>
      </c>
      <c r="N249" s="127"/>
      <c r="O249" s="127"/>
      <c r="P249" s="127"/>
      <c r="Q249" s="256"/>
      <c r="R249" s="258"/>
      <c r="S249" s="127"/>
    </row>
    <row r="250" spans="1:19" s="110" customFormat="1" ht="144" x14ac:dyDescent="0.25">
      <c r="A250" s="126" t="s">
        <v>269</v>
      </c>
      <c r="B250" s="126" t="s">
        <v>1089</v>
      </c>
      <c r="C250" s="127" t="s">
        <v>1104</v>
      </c>
      <c r="D250" s="128" t="s">
        <v>1158</v>
      </c>
      <c r="E250" s="127" t="s">
        <v>1105</v>
      </c>
      <c r="F250" s="256" t="s">
        <v>117</v>
      </c>
      <c r="G250" s="257"/>
      <c r="H250" s="256" t="s">
        <v>1095</v>
      </c>
      <c r="I250" s="258"/>
      <c r="J250" s="258"/>
      <c r="K250" s="257"/>
      <c r="L250" s="127" t="s">
        <v>368</v>
      </c>
      <c r="M250" s="126" t="s">
        <v>811</v>
      </c>
      <c r="N250" s="127"/>
      <c r="O250" s="127"/>
      <c r="P250" s="127"/>
      <c r="Q250" s="256"/>
      <c r="R250" s="258"/>
      <c r="S250" s="127"/>
    </row>
    <row r="251" spans="1:19" s="110" customFormat="1" ht="144" x14ac:dyDescent="0.25">
      <c r="A251" s="126" t="s">
        <v>270</v>
      </c>
      <c r="B251" s="126" t="s">
        <v>1090</v>
      </c>
      <c r="C251" s="127" t="s">
        <v>1104</v>
      </c>
      <c r="D251" s="128" t="s">
        <v>1158</v>
      </c>
      <c r="E251" s="127" t="s">
        <v>1105</v>
      </c>
      <c r="F251" s="256" t="s">
        <v>117</v>
      </c>
      <c r="G251" s="257"/>
      <c r="H251" s="256" t="s">
        <v>1095</v>
      </c>
      <c r="I251" s="258"/>
      <c r="J251" s="258"/>
      <c r="K251" s="257"/>
      <c r="L251" s="127" t="s">
        <v>368</v>
      </c>
      <c r="M251" s="126" t="s">
        <v>811</v>
      </c>
      <c r="N251" s="127"/>
      <c r="O251" s="127"/>
      <c r="P251" s="127"/>
      <c r="Q251" s="129"/>
      <c r="R251" s="130"/>
      <c r="S251" s="127"/>
    </row>
    <row r="252" spans="1:19" s="110" customFormat="1" ht="144" x14ac:dyDescent="0.25">
      <c r="A252" s="126" t="s">
        <v>1092</v>
      </c>
      <c r="B252" s="126" t="s">
        <v>1091</v>
      </c>
      <c r="C252" s="127" t="s">
        <v>1104</v>
      </c>
      <c r="D252" s="128" t="s">
        <v>1158</v>
      </c>
      <c r="E252" s="127" t="s">
        <v>1105</v>
      </c>
      <c r="F252" s="256" t="s">
        <v>117</v>
      </c>
      <c r="G252" s="257"/>
      <c r="H252" s="256" t="s">
        <v>1095</v>
      </c>
      <c r="I252" s="258"/>
      <c r="J252" s="258"/>
      <c r="K252" s="257"/>
      <c r="L252" s="127" t="s">
        <v>368</v>
      </c>
      <c r="M252" s="126" t="s">
        <v>811</v>
      </c>
      <c r="N252" s="127"/>
      <c r="O252" s="127"/>
      <c r="P252" s="127"/>
      <c r="Q252" s="129"/>
      <c r="R252" s="130"/>
      <c r="S252" s="127"/>
    </row>
    <row r="253" spans="1:19" s="110" customFormat="1" ht="144" x14ac:dyDescent="0.25">
      <c r="A253" s="126" t="s">
        <v>1093</v>
      </c>
      <c r="B253" s="126" t="s">
        <v>1088</v>
      </c>
      <c r="C253" s="127" t="s">
        <v>1104</v>
      </c>
      <c r="D253" s="128" t="s">
        <v>1158</v>
      </c>
      <c r="E253" s="127" t="s">
        <v>1105</v>
      </c>
      <c r="F253" s="256" t="s">
        <v>117</v>
      </c>
      <c r="G253" s="257"/>
      <c r="H253" s="256" t="s">
        <v>1095</v>
      </c>
      <c r="I253" s="258"/>
      <c r="J253" s="258"/>
      <c r="K253" s="257"/>
      <c r="L253" s="127" t="s">
        <v>368</v>
      </c>
      <c r="M253" s="126" t="s">
        <v>811</v>
      </c>
      <c r="N253" s="127"/>
      <c r="O253" s="127"/>
      <c r="P253" s="127"/>
      <c r="Q253" s="129"/>
      <c r="R253" s="130"/>
      <c r="S253" s="127"/>
    </row>
    <row r="254" spans="1:19" s="110" customFormat="1" ht="144" x14ac:dyDescent="0.25">
      <c r="A254" s="126" t="s">
        <v>1094</v>
      </c>
      <c r="B254" s="126" t="s">
        <v>1087</v>
      </c>
      <c r="C254" s="127" t="s">
        <v>1104</v>
      </c>
      <c r="D254" s="128" t="s">
        <v>1158</v>
      </c>
      <c r="E254" s="127" t="s">
        <v>1105</v>
      </c>
      <c r="F254" s="256" t="s">
        <v>117</v>
      </c>
      <c r="G254" s="257"/>
      <c r="H254" s="256" t="s">
        <v>1095</v>
      </c>
      <c r="I254" s="258"/>
      <c r="J254" s="258"/>
      <c r="K254" s="257"/>
      <c r="L254" s="127" t="s">
        <v>368</v>
      </c>
      <c r="M254" s="126" t="s">
        <v>811</v>
      </c>
      <c r="N254" s="127"/>
      <c r="O254" s="127"/>
      <c r="P254" s="127"/>
      <c r="Q254" s="129"/>
      <c r="R254" s="130"/>
      <c r="S254" s="127"/>
    </row>
    <row r="255" spans="1:19" s="110" customFormat="1" ht="144" x14ac:dyDescent="0.25">
      <c r="A255" s="126" t="s">
        <v>1159</v>
      </c>
      <c r="B255" s="126" t="s">
        <v>1170</v>
      </c>
      <c r="C255" s="127" t="s">
        <v>1104</v>
      </c>
      <c r="D255" s="128" t="s">
        <v>1158</v>
      </c>
      <c r="E255" s="127" t="s">
        <v>1105</v>
      </c>
      <c r="F255" s="256" t="s">
        <v>117</v>
      </c>
      <c r="G255" s="257"/>
      <c r="H255" s="256" t="s">
        <v>1095</v>
      </c>
      <c r="I255" s="258"/>
      <c r="J255" s="258"/>
      <c r="K255" s="257"/>
      <c r="L255" s="127" t="s">
        <v>413</v>
      </c>
      <c r="M255" s="126" t="s">
        <v>811</v>
      </c>
      <c r="N255" s="127"/>
      <c r="O255" s="127"/>
      <c r="P255" s="127"/>
      <c r="Q255" s="129"/>
      <c r="R255" s="130"/>
      <c r="S255" s="127"/>
    </row>
    <row r="256" spans="1:19" s="110" customFormat="1" ht="144" x14ac:dyDescent="0.25">
      <c r="A256" s="126" t="s">
        <v>1160</v>
      </c>
      <c r="B256" s="126" t="s">
        <v>1171</v>
      </c>
      <c r="C256" s="127" t="s">
        <v>1104</v>
      </c>
      <c r="D256" s="128" t="s">
        <v>1158</v>
      </c>
      <c r="E256" s="127" t="s">
        <v>1105</v>
      </c>
      <c r="F256" s="256" t="s">
        <v>117</v>
      </c>
      <c r="G256" s="257"/>
      <c r="H256" s="256" t="s">
        <v>1095</v>
      </c>
      <c r="I256" s="258"/>
      <c r="J256" s="258"/>
      <c r="K256" s="257"/>
      <c r="L256" s="127" t="s">
        <v>413</v>
      </c>
      <c r="M256" s="126" t="s">
        <v>811</v>
      </c>
      <c r="N256" s="127"/>
      <c r="O256" s="127"/>
      <c r="P256" s="127"/>
      <c r="Q256" s="129"/>
      <c r="R256" s="130"/>
      <c r="S256" s="127"/>
    </row>
    <row r="257" spans="1:19" s="110" customFormat="1" ht="144" x14ac:dyDescent="0.25">
      <c r="A257" s="126" t="s">
        <v>1161</v>
      </c>
      <c r="B257" s="126" t="s">
        <v>1172</v>
      </c>
      <c r="C257" s="127" t="s">
        <v>1104</v>
      </c>
      <c r="D257" s="128" t="s">
        <v>1158</v>
      </c>
      <c r="E257" s="127" t="s">
        <v>1105</v>
      </c>
      <c r="F257" s="256" t="s">
        <v>117</v>
      </c>
      <c r="G257" s="257"/>
      <c r="H257" s="256" t="s">
        <v>1095</v>
      </c>
      <c r="I257" s="258"/>
      <c r="J257" s="258"/>
      <c r="K257" s="257"/>
      <c r="L257" s="127" t="s">
        <v>413</v>
      </c>
      <c r="M257" s="126" t="s">
        <v>811</v>
      </c>
      <c r="N257" s="127"/>
      <c r="O257" s="127"/>
      <c r="P257" s="127"/>
      <c r="Q257" s="129"/>
      <c r="R257" s="130"/>
      <c r="S257" s="127"/>
    </row>
    <row r="258" spans="1:19" s="110" customFormat="1" ht="144" x14ac:dyDescent="0.25">
      <c r="A258" s="126" t="s">
        <v>1162</v>
      </c>
      <c r="B258" s="126" t="s">
        <v>1173</v>
      </c>
      <c r="C258" s="127" t="s">
        <v>1104</v>
      </c>
      <c r="D258" s="128" t="s">
        <v>1158</v>
      </c>
      <c r="E258" s="127" t="s">
        <v>1105</v>
      </c>
      <c r="F258" s="256" t="s">
        <v>117</v>
      </c>
      <c r="G258" s="257"/>
      <c r="H258" s="256" t="s">
        <v>1095</v>
      </c>
      <c r="I258" s="258"/>
      <c r="J258" s="258"/>
      <c r="K258" s="257"/>
      <c r="L258" s="127" t="s">
        <v>413</v>
      </c>
      <c r="M258" s="126" t="s">
        <v>811</v>
      </c>
      <c r="N258" s="127"/>
      <c r="O258" s="127"/>
      <c r="P258" s="127"/>
      <c r="Q258" s="129"/>
      <c r="R258" s="130"/>
      <c r="S258" s="127"/>
    </row>
    <row r="259" spans="1:19" s="110" customFormat="1" ht="144" x14ac:dyDescent="0.25">
      <c r="A259" s="126" t="s">
        <v>1163</v>
      </c>
      <c r="B259" s="126" t="s">
        <v>1174</v>
      </c>
      <c r="C259" s="127" t="s">
        <v>1104</v>
      </c>
      <c r="D259" s="128" t="s">
        <v>1158</v>
      </c>
      <c r="E259" s="127" t="s">
        <v>1105</v>
      </c>
      <c r="F259" s="256" t="s">
        <v>117</v>
      </c>
      <c r="G259" s="257"/>
      <c r="H259" s="256" t="s">
        <v>1095</v>
      </c>
      <c r="I259" s="258"/>
      <c r="J259" s="258"/>
      <c r="K259" s="257"/>
      <c r="L259" s="127" t="s">
        <v>413</v>
      </c>
      <c r="M259" s="126" t="s">
        <v>811</v>
      </c>
      <c r="N259" s="127"/>
      <c r="O259" s="127"/>
      <c r="P259" s="127"/>
      <c r="Q259" s="129"/>
      <c r="R259" s="130"/>
      <c r="S259" s="127"/>
    </row>
    <row r="260" spans="1:19" s="110" customFormat="1" ht="144" x14ac:dyDescent="0.25">
      <c r="A260" s="126" t="s">
        <v>1164</v>
      </c>
      <c r="B260" s="126" t="s">
        <v>1175</v>
      </c>
      <c r="C260" s="127" t="s">
        <v>1104</v>
      </c>
      <c r="D260" s="128" t="s">
        <v>1158</v>
      </c>
      <c r="E260" s="127" t="s">
        <v>1105</v>
      </c>
      <c r="F260" s="256" t="s">
        <v>117</v>
      </c>
      <c r="G260" s="257"/>
      <c r="H260" s="256" t="s">
        <v>1095</v>
      </c>
      <c r="I260" s="258"/>
      <c r="J260" s="258"/>
      <c r="K260" s="257"/>
      <c r="L260" s="127" t="s">
        <v>413</v>
      </c>
      <c r="M260" s="126" t="s">
        <v>811</v>
      </c>
      <c r="N260" s="127"/>
      <c r="O260" s="127"/>
      <c r="P260" s="127"/>
      <c r="Q260" s="129"/>
      <c r="R260" s="130"/>
      <c r="S260" s="127"/>
    </row>
    <row r="261" spans="1:19" s="110" customFormat="1" ht="144" x14ac:dyDescent="0.25">
      <c r="A261" s="126" t="s">
        <v>1165</v>
      </c>
      <c r="B261" s="126" t="s">
        <v>1176</v>
      </c>
      <c r="C261" s="127" t="s">
        <v>1104</v>
      </c>
      <c r="D261" s="128" t="s">
        <v>1158</v>
      </c>
      <c r="E261" s="127" t="s">
        <v>1105</v>
      </c>
      <c r="F261" s="256" t="s">
        <v>117</v>
      </c>
      <c r="G261" s="257"/>
      <c r="H261" s="256" t="s">
        <v>1095</v>
      </c>
      <c r="I261" s="258"/>
      <c r="J261" s="258"/>
      <c r="K261" s="257"/>
      <c r="L261" s="127" t="s">
        <v>413</v>
      </c>
      <c r="M261" s="126" t="s">
        <v>811</v>
      </c>
      <c r="N261" s="127"/>
      <c r="O261" s="127"/>
      <c r="P261" s="127"/>
      <c r="Q261" s="129"/>
      <c r="R261" s="130"/>
      <c r="S261" s="127"/>
    </row>
    <row r="262" spans="1:19" s="110" customFormat="1" ht="144" x14ac:dyDescent="0.25">
      <c r="A262" s="126" t="s">
        <v>1166</v>
      </c>
      <c r="B262" s="126" t="s">
        <v>1177</v>
      </c>
      <c r="C262" s="127" t="s">
        <v>1104</v>
      </c>
      <c r="D262" s="128" t="s">
        <v>1158</v>
      </c>
      <c r="E262" s="127" t="s">
        <v>1105</v>
      </c>
      <c r="F262" s="256" t="s">
        <v>117</v>
      </c>
      <c r="G262" s="257"/>
      <c r="H262" s="256" t="s">
        <v>1095</v>
      </c>
      <c r="I262" s="258"/>
      <c r="J262" s="258"/>
      <c r="K262" s="257"/>
      <c r="L262" s="127" t="s">
        <v>413</v>
      </c>
      <c r="M262" s="126" t="s">
        <v>811</v>
      </c>
      <c r="N262" s="127"/>
      <c r="O262" s="127"/>
      <c r="P262" s="127"/>
      <c r="Q262" s="129"/>
      <c r="R262" s="130"/>
      <c r="S262" s="127"/>
    </row>
    <row r="263" spans="1:19" s="110" customFormat="1" ht="144" x14ac:dyDescent="0.25">
      <c r="A263" s="126" t="s">
        <v>1167</v>
      </c>
      <c r="B263" s="126" t="s">
        <v>1178</v>
      </c>
      <c r="C263" s="127" t="s">
        <v>1104</v>
      </c>
      <c r="D263" s="128" t="s">
        <v>1158</v>
      </c>
      <c r="E263" s="127" t="s">
        <v>1105</v>
      </c>
      <c r="F263" s="256" t="s">
        <v>117</v>
      </c>
      <c r="G263" s="257"/>
      <c r="H263" s="256" t="s">
        <v>1095</v>
      </c>
      <c r="I263" s="258"/>
      <c r="J263" s="258"/>
      <c r="K263" s="257"/>
      <c r="L263" s="127" t="s">
        <v>413</v>
      </c>
      <c r="M263" s="126" t="s">
        <v>811</v>
      </c>
      <c r="N263" s="127"/>
      <c r="O263" s="127"/>
      <c r="P263" s="127"/>
      <c r="Q263" s="129"/>
      <c r="R263" s="130"/>
      <c r="S263" s="127"/>
    </row>
    <row r="264" spans="1:19" s="110" customFormat="1" ht="144" x14ac:dyDescent="0.25">
      <c r="A264" s="126" t="s">
        <v>1168</v>
      </c>
      <c r="B264" s="126" t="s">
        <v>1179</v>
      </c>
      <c r="C264" s="127" t="s">
        <v>1104</v>
      </c>
      <c r="D264" s="128" t="s">
        <v>1158</v>
      </c>
      <c r="E264" s="127" t="s">
        <v>1105</v>
      </c>
      <c r="F264" s="256" t="s">
        <v>117</v>
      </c>
      <c r="G264" s="257"/>
      <c r="H264" s="256" t="s">
        <v>1095</v>
      </c>
      <c r="I264" s="258"/>
      <c r="J264" s="258"/>
      <c r="K264" s="257"/>
      <c r="L264" s="127" t="s">
        <v>413</v>
      </c>
      <c r="M264" s="126" t="s">
        <v>811</v>
      </c>
      <c r="N264" s="127"/>
      <c r="O264" s="127"/>
      <c r="P264" s="127"/>
      <c r="Q264" s="129"/>
      <c r="R264" s="130"/>
      <c r="S264" s="127"/>
    </row>
    <row r="265" spans="1:19" s="110" customFormat="1" ht="144" x14ac:dyDescent="0.25">
      <c r="A265" s="126" t="s">
        <v>1169</v>
      </c>
      <c r="B265" s="126" t="s">
        <v>1180</v>
      </c>
      <c r="C265" s="127" t="s">
        <v>1104</v>
      </c>
      <c r="D265" s="128" t="s">
        <v>1158</v>
      </c>
      <c r="E265" s="127" t="s">
        <v>1105</v>
      </c>
      <c r="F265" s="256" t="s">
        <v>117</v>
      </c>
      <c r="G265" s="257"/>
      <c r="H265" s="256" t="s">
        <v>1095</v>
      </c>
      <c r="I265" s="258"/>
      <c r="J265" s="258"/>
      <c r="K265" s="257"/>
      <c r="L265" s="127" t="s">
        <v>413</v>
      </c>
      <c r="M265" s="126" t="s">
        <v>811</v>
      </c>
      <c r="N265" s="127"/>
      <c r="O265" s="127"/>
      <c r="P265" s="127"/>
      <c r="Q265" s="129"/>
      <c r="R265" s="130"/>
      <c r="S265" s="127"/>
    </row>
    <row r="266" spans="1:19" s="7" customFormat="1" x14ac:dyDescent="0.25">
      <c r="A266" s="39"/>
      <c r="B266" s="39"/>
      <c r="C266" s="39"/>
      <c r="D266" s="39"/>
      <c r="E266" s="39"/>
      <c r="F266" s="533"/>
      <c r="G266" s="535"/>
      <c r="H266" s="533"/>
      <c r="I266" s="534"/>
      <c r="J266" s="534"/>
      <c r="K266" s="535"/>
      <c r="L266" s="39"/>
      <c r="M266" s="38"/>
      <c r="N266" s="38"/>
      <c r="O266" s="38"/>
      <c r="P266" s="38">
        <v>0</v>
      </c>
      <c r="Q266" s="422"/>
      <c r="R266" s="423"/>
      <c r="S266" s="38"/>
    </row>
    <row r="267" spans="1:19" s="7" customFormat="1" x14ac:dyDescent="0.25">
      <c r="A267" s="298" t="s">
        <v>10</v>
      </c>
      <c r="B267" s="299"/>
      <c r="C267" s="622" t="s">
        <v>1103</v>
      </c>
      <c r="D267" s="623"/>
      <c r="E267" s="623"/>
      <c r="F267" s="623"/>
      <c r="G267" s="623"/>
      <c r="H267" s="623"/>
      <c r="I267" s="623"/>
      <c r="J267" s="623"/>
      <c r="K267" s="623"/>
      <c r="L267" s="623"/>
      <c r="M267" s="623"/>
      <c r="N267" s="623"/>
      <c r="O267" s="623"/>
      <c r="P267" s="623"/>
      <c r="Q267" s="623"/>
      <c r="R267" s="623"/>
      <c r="S267" s="624"/>
    </row>
    <row r="268" spans="1:19" s="7" customFormat="1" x14ac:dyDescent="0.25">
      <c r="A268" s="300" t="s">
        <v>273</v>
      </c>
      <c r="B268" s="301"/>
      <c r="C268" s="302"/>
      <c r="D268" s="582" t="s">
        <v>272</v>
      </c>
      <c r="E268" s="379"/>
      <c r="F268" s="379"/>
      <c r="G268" s="379"/>
      <c r="H268" s="379"/>
      <c r="I268" s="379"/>
      <c r="J268" s="379"/>
      <c r="K268" s="379"/>
      <c r="L268" s="379"/>
      <c r="M268" s="379"/>
      <c r="N268" s="379"/>
      <c r="O268" s="379"/>
      <c r="P268" s="379"/>
      <c r="Q268" s="379"/>
      <c r="R268" s="379"/>
      <c r="S268" s="380"/>
    </row>
    <row r="269" spans="1:19" s="7" customFormat="1" ht="30" x14ac:dyDescent="0.25">
      <c r="A269" s="403" t="s">
        <v>274</v>
      </c>
      <c r="B269" s="403"/>
      <c r="C269" s="610" t="s">
        <v>908</v>
      </c>
      <c r="D269" s="64"/>
      <c r="E269" s="65" t="s">
        <v>3</v>
      </c>
      <c r="F269" s="319" t="s">
        <v>4</v>
      </c>
      <c r="G269" s="268"/>
      <c r="H269" s="319" t="s">
        <v>4</v>
      </c>
      <c r="I269" s="269"/>
      <c r="J269" s="269"/>
      <c r="K269" s="268"/>
      <c r="L269" s="65" t="s">
        <v>9</v>
      </c>
      <c r="M269" s="319" t="s">
        <v>6</v>
      </c>
      <c r="N269" s="269"/>
      <c r="O269" s="269"/>
      <c r="P269" s="269"/>
      <c r="Q269" s="269"/>
      <c r="R269" s="269"/>
      <c r="S269" s="268"/>
    </row>
    <row r="270" spans="1:19" s="7" customFormat="1" x14ac:dyDescent="0.25">
      <c r="A270" s="403"/>
      <c r="B270" s="403"/>
      <c r="C270" s="611"/>
      <c r="D270" s="64" t="s">
        <v>7</v>
      </c>
      <c r="E270" s="65">
        <v>2025</v>
      </c>
      <c r="F270" s="319">
        <v>2029</v>
      </c>
      <c r="G270" s="268"/>
      <c r="H270" s="319">
        <v>2033</v>
      </c>
      <c r="I270" s="269"/>
      <c r="J270" s="269"/>
      <c r="K270" s="268"/>
      <c r="L270" s="65">
        <v>2036</v>
      </c>
      <c r="M270" s="383" t="s">
        <v>913</v>
      </c>
      <c r="N270" s="262"/>
      <c r="O270" s="262"/>
      <c r="P270" s="262"/>
      <c r="Q270" s="262"/>
      <c r="R270" s="262"/>
      <c r="S270" s="263"/>
    </row>
    <row r="271" spans="1:19" s="7" customFormat="1" ht="409.5" x14ac:dyDescent="0.25">
      <c r="A271" s="403"/>
      <c r="B271" s="403"/>
      <c r="C271" s="611"/>
      <c r="D271" s="95" t="s">
        <v>8</v>
      </c>
      <c r="E271" s="101" t="s">
        <v>919</v>
      </c>
      <c r="F271" s="625" t="s">
        <v>910</v>
      </c>
      <c r="G271" s="268"/>
      <c r="H271" s="625" t="s">
        <v>911</v>
      </c>
      <c r="I271" s="269"/>
      <c r="J271" s="269"/>
      <c r="K271" s="268"/>
      <c r="L271" s="101" t="s">
        <v>912</v>
      </c>
      <c r="M271" s="264"/>
      <c r="N271" s="265"/>
      <c r="O271" s="265"/>
      <c r="P271" s="265"/>
      <c r="Q271" s="265"/>
      <c r="R271" s="265"/>
      <c r="S271" s="266"/>
    </row>
    <row r="272" spans="1:19" s="7" customFormat="1" x14ac:dyDescent="0.25">
      <c r="A272" s="462" t="s">
        <v>45</v>
      </c>
      <c r="B272" s="462"/>
      <c r="C272" s="677" t="s">
        <v>11</v>
      </c>
      <c r="D272" s="679" t="s">
        <v>12</v>
      </c>
      <c r="E272" s="286" t="s">
        <v>6</v>
      </c>
      <c r="F272" s="285" t="s">
        <v>13</v>
      </c>
      <c r="G272" s="567"/>
      <c r="H272" s="285" t="s">
        <v>14</v>
      </c>
      <c r="I272" s="616"/>
      <c r="J272" s="616"/>
      <c r="K272" s="567"/>
      <c r="L272" s="282" t="s">
        <v>15</v>
      </c>
      <c r="M272" s="327" t="s">
        <v>16</v>
      </c>
      <c r="N272" s="324" t="s">
        <v>17</v>
      </c>
      <c r="O272" s="564"/>
      <c r="P272" s="564"/>
      <c r="Q272" s="564"/>
      <c r="R272" s="564"/>
      <c r="S272" s="565"/>
    </row>
    <row r="273" spans="1:19" s="7" customFormat="1" x14ac:dyDescent="0.25">
      <c r="A273" s="462"/>
      <c r="B273" s="462"/>
      <c r="C273" s="678"/>
      <c r="D273" s="680"/>
      <c r="E273" s="615"/>
      <c r="F273" s="614"/>
      <c r="G273" s="615"/>
      <c r="H273" s="614"/>
      <c r="I273" s="292"/>
      <c r="J273" s="292"/>
      <c r="K273" s="615"/>
      <c r="L273" s="461"/>
      <c r="M273" s="563"/>
      <c r="N273" s="322" t="s">
        <v>38</v>
      </c>
      <c r="O273" s="566"/>
      <c r="P273" s="324" t="s">
        <v>18</v>
      </c>
      <c r="Q273" s="564"/>
      <c r="R273" s="565"/>
      <c r="S273" s="327" t="s">
        <v>19</v>
      </c>
    </row>
    <row r="274" spans="1:19" s="7" customFormat="1" x14ac:dyDescent="0.25">
      <c r="A274" s="462"/>
      <c r="B274" s="462"/>
      <c r="C274" s="678"/>
      <c r="D274" s="680"/>
      <c r="E274" s="615"/>
      <c r="F274" s="614"/>
      <c r="G274" s="615"/>
      <c r="H274" s="614"/>
      <c r="I274" s="617"/>
      <c r="J274" s="617"/>
      <c r="K274" s="615"/>
      <c r="L274" s="461"/>
      <c r="M274" s="563"/>
      <c r="N274" s="59" t="s">
        <v>20</v>
      </c>
      <c r="O274" s="59" t="s">
        <v>21</v>
      </c>
      <c r="P274" s="59" t="s">
        <v>20</v>
      </c>
      <c r="Q274" s="285" t="s">
        <v>22</v>
      </c>
      <c r="R274" s="567"/>
      <c r="S274" s="563"/>
    </row>
    <row r="275" spans="1:19" s="7" customFormat="1" ht="36" x14ac:dyDescent="0.25">
      <c r="A275" s="47" t="s">
        <v>275</v>
      </c>
      <c r="B275" s="47" t="s">
        <v>719</v>
      </c>
      <c r="C275" s="62" t="s">
        <v>744</v>
      </c>
      <c r="D275" s="75" t="s">
        <v>743</v>
      </c>
      <c r="E275" s="61" t="s">
        <v>742</v>
      </c>
      <c r="F275" s="310" t="s">
        <v>117</v>
      </c>
      <c r="G275" s="311"/>
      <c r="H275" s="316" t="s">
        <v>457</v>
      </c>
      <c r="I275" s="316"/>
      <c r="J275" s="316"/>
      <c r="K275" s="316"/>
      <c r="L275" s="35" t="s">
        <v>30</v>
      </c>
      <c r="M275" s="97">
        <v>80000</v>
      </c>
      <c r="N275" s="115"/>
      <c r="O275" s="97"/>
      <c r="P275" s="97"/>
      <c r="Q275" s="310"/>
      <c r="R275" s="312"/>
      <c r="S275" s="100">
        <v>80000</v>
      </c>
    </row>
    <row r="276" spans="1:19" s="7" customFormat="1" ht="108" x14ac:dyDescent="0.25">
      <c r="A276" s="47" t="s">
        <v>725</v>
      </c>
      <c r="B276" s="47" t="s">
        <v>720</v>
      </c>
      <c r="C276" s="76" t="s">
        <v>745</v>
      </c>
      <c r="D276" s="62" t="s">
        <v>746</v>
      </c>
      <c r="E276" s="61" t="s">
        <v>742</v>
      </c>
      <c r="F276" s="310" t="s">
        <v>117</v>
      </c>
      <c r="G276" s="311"/>
      <c r="H276" s="316" t="s">
        <v>457</v>
      </c>
      <c r="I276" s="316"/>
      <c r="J276" s="316"/>
      <c r="K276" s="316"/>
      <c r="L276" s="62" t="s">
        <v>30</v>
      </c>
      <c r="M276" s="97">
        <v>450000</v>
      </c>
      <c r="N276" s="97"/>
      <c r="O276" s="97"/>
      <c r="P276" s="97"/>
      <c r="Q276" s="310"/>
      <c r="R276" s="312"/>
      <c r="S276" s="97">
        <v>450000</v>
      </c>
    </row>
    <row r="277" spans="1:19" s="7" customFormat="1" ht="90" x14ac:dyDescent="0.25">
      <c r="A277" s="47" t="s">
        <v>726</v>
      </c>
      <c r="B277" s="47" t="s">
        <v>721</v>
      </c>
      <c r="C277" s="62" t="s">
        <v>747</v>
      </c>
      <c r="D277" s="35" t="s">
        <v>748</v>
      </c>
      <c r="E277" s="61" t="s">
        <v>742</v>
      </c>
      <c r="F277" s="310" t="s">
        <v>117</v>
      </c>
      <c r="G277" s="311"/>
      <c r="H277" s="316" t="s">
        <v>457</v>
      </c>
      <c r="I277" s="316"/>
      <c r="J277" s="316"/>
      <c r="K277" s="316"/>
      <c r="L277" s="35" t="s">
        <v>749</v>
      </c>
      <c r="M277" s="100">
        <v>270000</v>
      </c>
      <c r="N277" s="100"/>
      <c r="O277" s="97"/>
      <c r="P277" s="100"/>
      <c r="Q277" s="310"/>
      <c r="R277" s="312"/>
      <c r="S277" s="97">
        <v>270000</v>
      </c>
    </row>
    <row r="278" spans="1:19" s="7" customFormat="1" ht="90" x14ac:dyDescent="0.25">
      <c r="A278" s="47" t="s">
        <v>727</v>
      </c>
      <c r="B278" s="47" t="s">
        <v>722</v>
      </c>
      <c r="C278" s="62" t="s">
        <v>750</v>
      </c>
      <c r="D278" s="62" t="s">
        <v>751</v>
      </c>
      <c r="E278" s="61" t="s">
        <v>742</v>
      </c>
      <c r="F278" s="310" t="s">
        <v>117</v>
      </c>
      <c r="G278" s="311"/>
      <c r="H278" s="316" t="s">
        <v>457</v>
      </c>
      <c r="I278" s="316"/>
      <c r="J278" s="316"/>
      <c r="K278" s="316"/>
      <c r="L278" s="62" t="s">
        <v>30</v>
      </c>
      <c r="M278" s="97">
        <v>330000</v>
      </c>
      <c r="N278" s="100"/>
      <c r="O278" s="97"/>
      <c r="P278" s="97"/>
      <c r="Q278" s="310"/>
      <c r="R278" s="312"/>
      <c r="S278" s="97">
        <v>330000</v>
      </c>
    </row>
    <row r="279" spans="1:19" s="7" customFormat="1" ht="90" x14ac:dyDescent="0.25">
      <c r="A279" s="47" t="s">
        <v>728</v>
      </c>
      <c r="B279" s="47" t="s">
        <v>723</v>
      </c>
      <c r="C279" s="198" t="s">
        <v>752</v>
      </c>
      <c r="D279" s="49" t="s">
        <v>753</v>
      </c>
      <c r="E279" s="61" t="s">
        <v>742</v>
      </c>
      <c r="F279" s="310" t="s">
        <v>117</v>
      </c>
      <c r="G279" s="311"/>
      <c r="H279" s="316" t="s">
        <v>457</v>
      </c>
      <c r="I279" s="316"/>
      <c r="J279" s="316"/>
      <c r="K279" s="316"/>
      <c r="L279" s="62" t="s">
        <v>749</v>
      </c>
      <c r="M279" s="97">
        <v>715000</v>
      </c>
      <c r="N279" s="100"/>
      <c r="O279" s="97"/>
      <c r="P279" s="97"/>
      <c r="Q279" s="310"/>
      <c r="R279" s="312"/>
      <c r="S279" s="97">
        <v>715000</v>
      </c>
    </row>
    <row r="280" spans="1:19" s="7" customFormat="1" ht="90" x14ac:dyDescent="0.25">
      <c r="A280" s="47" t="s">
        <v>729</v>
      </c>
      <c r="B280" s="47" t="s">
        <v>724</v>
      </c>
      <c r="C280" s="62" t="s">
        <v>754</v>
      </c>
      <c r="D280" s="62" t="s">
        <v>755</v>
      </c>
      <c r="E280" s="61" t="s">
        <v>742</v>
      </c>
      <c r="F280" s="310" t="s">
        <v>117</v>
      </c>
      <c r="G280" s="311"/>
      <c r="H280" s="316" t="s">
        <v>457</v>
      </c>
      <c r="I280" s="316"/>
      <c r="J280" s="316"/>
      <c r="K280" s="316"/>
      <c r="L280" s="62" t="s">
        <v>749</v>
      </c>
      <c r="M280" s="49">
        <v>180000</v>
      </c>
      <c r="N280" s="49"/>
      <c r="O280" s="49"/>
      <c r="P280" s="49"/>
      <c r="Q280" s="310"/>
      <c r="R280" s="312"/>
      <c r="S280" s="49">
        <v>180000</v>
      </c>
    </row>
    <row r="281" spans="1:19" s="7" customFormat="1" x14ac:dyDescent="0.25">
      <c r="A281" s="30"/>
      <c r="B281" s="30"/>
      <c r="C281" s="31"/>
      <c r="D281" s="31"/>
      <c r="E281" s="31"/>
      <c r="F281" s="533"/>
      <c r="G281" s="535"/>
      <c r="H281" s="533"/>
      <c r="I281" s="534"/>
      <c r="J281" s="534"/>
      <c r="K281" s="535"/>
      <c r="L281" s="39"/>
      <c r="M281" s="38">
        <f>SUM(M275:M280)</f>
        <v>2025000</v>
      </c>
      <c r="N281" s="38"/>
      <c r="O281" s="38"/>
      <c r="P281" s="38">
        <v>0</v>
      </c>
      <c r="Q281" s="329"/>
      <c r="R281" s="305"/>
      <c r="S281" s="38">
        <f>SUM(S275:S280)</f>
        <v>2025000</v>
      </c>
    </row>
    <row r="282" spans="1:19" s="7" customFormat="1" ht="59.25" customHeight="1" x14ac:dyDescent="0.25">
      <c r="A282" s="298" t="s">
        <v>10</v>
      </c>
      <c r="B282" s="299"/>
      <c r="C282" s="622" t="s">
        <v>927</v>
      </c>
      <c r="D282" s="623"/>
      <c r="E282" s="623"/>
      <c r="F282" s="623"/>
      <c r="G282" s="623"/>
      <c r="H282" s="623"/>
      <c r="I282" s="623"/>
      <c r="J282" s="623"/>
      <c r="K282" s="623"/>
      <c r="L282" s="623"/>
      <c r="M282" s="623"/>
      <c r="N282" s="623"/>
      <c r="O282" s="623"/>
      <c r="P282" s="623"/>
      <c r="Q282" s="623"/>
      <c r="R282" s="623"/>
      <c r="S282" s="624"/>
    </row>
    <row r="283" spans="1:19" s="7" customFormat="1" x14ac:dyDescent="0.25">
      <c r="A283" s="300" t="s">
        <v>276</v>
      </c>
      <c r="B283" s="301"/>
      <c r="C283" s="302"/>
      <c r="D283" s="582" t="s">
        <v>277</v>
      </c>
      <c r="E283" s="379"/>
      <c r="F283" s="379"/>
      <c r="G283" s="379"/>
      <c r="H283" s="379"/>
      <c r="I283" s="379"/>
      <c r="J283" s="379"/>
      <c r="K283" s="379"/>
      <c r="L283" s="379"/>
      <c r="M283" s="379"/>
      <c r="N283" s="379"/>
      <c r="O283" s="379"/>
      <c r="P283" s="379"/>
      <c r="Q283" s="379"/>
      <c r="R283" s="379"/>
      <c r="S283" s="380"/>
    </row>
    <row r="284" spans="1:19" s="7" customFormat="1" ht="30" x14ac:dyDescent="0.25">
      <c r="A284" s="403" t="s">
        <v>278</v>
      </c>
      <c r="B284" s="403"/>
      <c r="C284" s="610" t="s">
        <v>909</v>
      </c>
      <c r="D284" s="64"/>
      <c r="E284" s="65" t="s">
        <v>3</v>
      </c>
      <c r="F284" s="319" t="s">
        <v>4</v>
      </c>
      <c r="G284" s="268"/>
      <c r="H284" s="319" t="s">
        <v>4</v>
      </c>
      <c r="I284" s="269"/>
      <c r="J284" s="269"/>
      <c r="K284" s="268"/>
      <c r="L284" s="65" t="s">
        <v>9</v>
      </c>
      <c r="M284" s="319" t="s">
        <v>6</v>
      </c>
      <c r="N284" s="269"/>
      <c r="O284" s="269"/>
      <c r="P284" s="269"/>
      <c r="Q284" s="269"/>
      <c r="R284" s="269"/>
      <c r="S284" s="268"/>
    </row>
    <row r="285" spans="1:19" s="7" customFormat="1" x14ac:dyDescent="0.25">
      <c r="A285" s="403"/>
      <c r="B285" s="403"/>
      <c r="C285" s="611"/>
      <c r="D285" s="64" t="s">
        <v>7</v>
      </c>
      <c r="E285" s="65">
        <v>2025</v>
      </c>
      <c r="F285" s="319">
        <v>2029</v>
      </c>
      <c r="G285" s="268"/>
      <c r="H285" s="319">
        <v>2033</v>
      </c>
      <c r="I285" s="269"/>
      <c r="J285" s="269"/>
      <c r="K285" s="268"/>
      <c r="L285" s="65">
        <v>2036</v>
      </c>
      <c r="M285" s="383" t="s">
        <v>918</v>
      </c>
      <c r="N285" s="262"/>
      <c r="O285" s="262"/>
      <c r="P285" s="262"/>
      <c r="Q285" s="262"/>
      <c r="R285" s="262"/>
      <c r="S285" s="263"/>
    </row>
    <row r="286" spans="1:19" s="7" customFormat="1" ht="409.5" x14ac:dyDescent="0.25">
      <c r="A286" s="403"/>
      <c r="B286" s="403"/>
      <c r="C286" s="611"/>
      <c r="D286" s="64" t="s">
        <v>8</v>
      </c>
      <c r="E286" s="101" t="s">
        <v>914</v>
      </c>
      <c r="F286" s="625" t="s">
        <v>915</v>
      </c>
      <c r="G286" s="268"/>
      <c r="H286" s="625" t="s">
        <v>916</v>
      </c>
      <c r="I286" s="269"/>
      <c r="J286" s="269"/>
      <c r="K286" s="268"/>
      <c r="L286" s="101" t="s">
        <v>917</v>
      </c>
      <c r="M286" s="264"/>
      <c r="N286" s="265"/>
      <c r="O286" s="265"/>
      <c r="P286" s="265"/>
      <c r="Q286" s="265"/>
      <c r="R286" s="265"/>
      <c r="S286" s="266"/>
    </row>
    <row r="287" spans="1:19" s="7" customFormat="1" x14ac:dyDescent="0.25">
      <c r="A287" s="462" t="s">
        <v>45</v>
      </c>
      <c r="B287" s="462"/>
      <c r="C287" s="631" t="s">
        <v>11</v>
      </c>
      <c r="D287" s="282" t="s">
        <v>12</v>
      </c>
      <c r="E287" s="282" t="s">
        <v>6</v>
      </c>
      <c r="F287" s="285" t="s">
        <v>13</v>
      </c>
      <c r="G287" s="567"/>
      <c r="H287" s="285" t="s">
        <v>14</v>
      </c>
      <c r="I287" s="616"/>
      <c r="J287" s="616"/>
      <c r="K287" s="567"/>
      <c r="L287" s="282" t="s">
        <v>15</v>
      </c>
      <c r="M287" s="327" t="s">
        <v>16</v>
      </c>
      <c r="N287" s="324" t="s">
        <v>17</v>
      </c>
      <c r="O287" s="564"/>
      <c r="P287" s="564"/>
      <c r="Q287" s="564"/>
      <c r="R287" s="564"/>
      <c r="S287" s="565"/>
    </row>
    <row r="288" spans="1:19" s="7" customFormat="1" x14ac:dyDescent="0.25">
      <c r="A288" s="462"/>
      <c r="B288" s="462"/>
      <c r="C288" s="632"/>
      <c r="D288" s="461"/>
      <c r="E288" s="461"/>
      <c r="F288" s="614"/>
      <c r="G288" s="615"/>
      <c r="H288" s="614"/>
      <c r="I288" s="292"/>
      <c r="J288" s="292"/>
      <c r="K288" s="615"/>
      <c r="L288" s="461"/>
      <c r="M288" s="563"/>
      <c r="N288" s="322" t="s">
        <v>38</v>
      </c>
      <c r="O288" s="566"/>
      <c r="P288" s="324" t="s">
        <v>18</v>
      </c>
      <c r="Q288" s="564"/>
      <c r="R288" s="565"/>
      <c r="S288" s="327" t="s">
        <v>19</v>
      </c>
    </row>
    <row r="289" spans="1:19" s="7" customFormat="1" x14ac:dyDescent="0.25">
      <c r="A289" s="462"/>
      <c r="B289" s="462"/>
      <c r="C289" s="632"/>
      <c r="D289" s="461"/>
      <c r="E289" s="461"/>
      <c r="F289" s="614"/>
      <c r="G289" s="615"/>
      <c r="H289" s="614"/>
      <c r="I289" s="617"/>
      <c r="J289" s="617"/>
      <c r="K289" s="615"/>
      <c r="L289" s="461"/>
      <c r="M289" s="563"/>
      <c r="N289" s="59" t="s">
        <v>20</v>
      </c>
      <c r="O289" s="59" t="s">
        <v>21</v>
      </c>
      <c r="P289" s="59" t="s">
        <v>20</v>
      </c>
      <c r="Q289" s="285" t="s">
        <v>22</v>
      </c>
      <c r="R289" s="567"/>
      <c r="S289" s="563"/>
    </row>
    <row r="290" spans="1:19" s="7" customFormat="1" ht="162" x14ac:dyDescent="0.25">
      <c r="A290" s="47" t="s">
        <v>279</v>
      </c>
      <c r="B290" s="47" t="s">
        <v>730</v>
      </c>
      <c r="C290" s="62" t="s">
        <v>762</v>
      </c>
      <c r="D290" s="62" t="s">
        <v>763</v>
      </c>
      <c r="E290" s="61" t="s">
        <v>742</v>
      </c>
      <c r="F290" s="310" t="s">
        <v>117</v>
      </c>
      <c r="G290" s="311"/>
      <c r="H290" s="316" t="s">
        <v>457</v>
      </c>
      <c r="I290" s="316"/>
      <c r="J290" s="316"/>
      <c r="K290" s="316"/>
      <c r="L290" s="62" t="s">
        <v>30</v>
      </c>
      <c r="M290" s="97">
        <v>150000</v>
      </c>
      <c r="N290" s="97"/>
      <c r="O290" s="97"/>
      <c r="P290" s="97"/>
      <c r="Q290" s="310"/>
      <c r="R290" s="311"/>
      <c r="S290" s="97">
        <v>150000</v>
      </c>
    </row>
    <row r="291" spans="1:19" s="7" customFormat="1" ht="162" x14ac:dyDescent="0.25">
      <c r="A291" s="47" t="s">
        <v>280</v>
      </c>
      <c r="B291" s="47" t="s">
        <v>731</v>
      </c>
      <c r="C291" s="62" t="s">
        <v>764</v>
      </c>
      <c r="D291" s="35" t="s">
        <v>765</v>
      </c>
      <c r="E291" s="61" t="s">
        <v>742</v>
      </c>
      <c r="F291" s="310" t="s">
        <v>117</v>
      </c>
      <c r="G291" s="311"/>
      <c r="H291" s="316" t="s">
        <v>457</v>
      </c>
      <c r="I291" s="316"/>
      <c r="J291" s="316"/>
      <c r="K291" s="316"/>
      <c r="L291" s="62" t="s">
        <v>749</v>
      </c>
      <c r="M291" s="100">
        <v>540000</v>
      </c>
      <c r="N291" s="97"/>
      <c r="O291" s="97"/>
      <c r="P291" s="97"/>
      <c r="Q291" s="310"/>
      <c r="R291" s="311"/>
      <c r="S291" s="97">
        <v>540000</v>
      </c>
    </row>
    <row r="292" spans="1:19" s="7" customFormat="1" ht="162" x14ac:dyDescent="0.25">
      <c r="A292" s="47" t="s">
        <v>281</v>
      </c>
      <c r="B292" s="47" t="s">
        <v>732</v>
      </c>
      <c r="C292" s="49" t="s">
        <v>766</v>
      </c>
      <c r="D292" s="49" t="s">
        <v>767</v>
      </c>
      <c r="E292" s="61" t="s">
        <v>742</v>
      </c>
      <c r="F292" s="310" t="s">
        <v>117</v>
      </c>
      <c r="G292" s="311"/>
      <c r="H292" s="316" t="s">
        <v>457</v>
      </c>
      <c r="I292" s="316"/>
      <c r="J292" s="316"/>
      <c r="K292" s="316"/>
      <c r="L292" s="49" t="s">
        <v>768</v>
      </c>
      <c r="M292" s="97">
        <v>350000</v>
      </c>
      <c r="N292" s="97"/>
      <c r="O292" s="97"/>
      <c r="P292" s="97"/>
      <c r="Q292" s="310"/>
      <c r="R292" s="311"/>
      <c r="S292" s="97">
        <v>350000</v>
      </c>
    </row>
    <row r="293" spans="1:19" s="7" customFormat="1" ht="198" x14ac:dyDescent="0.25">
      <c r="A293" s="47" t="s">
        <v>735</v>
      </c>
      <c r="B293" s="47" t="s">
        <v>733</v>
      </c>
      <c r="C293" s="49" t="s">
        <v>769</v>
      </c>
      <c r="D293" s="49" t="s">
        <v>770</v>
      </c>
      <c r="E293" s="61" t="s">
        <v>742</v>
      </c>
      <c r="F293" s="310" t="s">
        <v>117</v>
      </c>
      <c r="G293" s="311"/>
      <c r="H293" s="316" t="s">
        <v>457</v>
      </c>
      <c r="I293" s="316"/>
      <c r="J293" s="316"/>
      <c r="K293" s="316"/>
      <c r="L293" s="62" t="s">
        <v>768</v>
      </c>
      <c r="M293" s="97">
        <v>220000</v>
      </c>
      <c r="N293" s="97"/>
      <c r="O293" s="97"/>
      <c r="P293" s="97"/>
      <c r="Q293" s="310"/>
      <c r="R293" s="311"/>
      <c r="S293" s="97">
        <v>220000</v>
      </c>
    </row>
    <row r="294" spans="1:19" s="7" customFormat="1" ht="180" x14ac:dyDescent="0.25">
      <c r="A294" s="47" t="s">
        <v>736</v>
      </c>
      <c r="B294" s="47" t="s">
        <v>734</v>
      </c>
      <c r="C294" s="35" t="s">
        <v>771</v>
      </c>
      <c r="D294" s="35" t="s">
        <v>772</v>
      </c>
      <c r="E294" s="61" t="s">
        <v>742</v>
      </c>
      <c r="F294" s="310" t="s">
        <v>117</v>
      </c>
      <c r="G294" s="311"/>
      <c r="H294" s="316" t="s">
        <v>776</v>
      </c>
      <c r="I294" s="316"/>
      <c r="J294" s="316"/>
      <c r="K294" s="316"/>
      <c r="L294" s="35" t="s">
        <v>773</v>
      </c>
      <c r="M294" s="97">
        <v>570000</v>
      </c>
      <c r="N294" s="97"/>
      <c r="O294" s="97"/>
      <c r="P294" s="97"/>
      <c r="Q294" s="310"/>
      <c r="R294" s="311"/>
      <c r="S294" s="97">
        <v>570000</v>
      </c>
    </row>
    <row r="295" spans="1:19" s="7" customFormat="1" x14ac:dyDescent="0.25">
      <c r="A295" s="30"/>
      <c r="B295" s="30"/>
      <c r="C295" s="31"/>
      <c r="D295" s="31"/>
      <c r="E295" s="31"/>
      <c r="F295" s="533"/>
      <c r="G295" s="535"/>
      <c r="H295" s="533"/>
      <c r="I295" s="534"/>
      <c r="J295" s="534"/>
      <c r="K295" s="535"/>
      <c r="L295" s="39"/>
      <c r="M295" s="38">
        <f>SUM(M290:M294)</f>
        <v>1830000</v>
      </c>
      <c r="N295" s="38"/>
      <c r="O295" s="38"/>
      <c r="P295" s="38">
        <v>0</v>
      </c>
      <c r="Q295" s="329"/>
      <c r="R295" s="306"/>
      <c r="S295" s="38">
        <f>SUM(S290:S294)</f>
        <v>1830000</v>
      </c>
    </row>
    <row r="296" spans="1:19" s="7" customFormat="1" ht="33" customHeight="1" x14ac:dyDescent="0.25">
      <c r="A296" s="298" t="s">
        <v>10</v>
      </c>
      <c r="B296" s="299"/>
      <c r="C296" s="622" t="s">
        <v>926</v>
      </c>
      <c r="D296" s="623"/>
      <c r="E296" s="623"/>
      <c r="F296" s="623"/>
      <c r="G296" s="623"/>
      <c r="H296" s="623"/>
      <c r="I296" s="623"/>
      <c r="J296" s="623"/>
      <c r="K296" s="623"/>
      <c r="L296" s="623"/>
      <c r="M296" s="623"/>
      <c r="N296" s="623"/>
      <c r="O296" s="623"/>
      <c r="P296" s="623"/>
      <c r="Q296" s="623"/>
      <c r="R296" s="623"/>
      <c r="S296" s="624"/>
    </row>
    <row r="297" spans="1:19" s="7" customFormat="1" x14ac:dyDescent="0.25">
      <c r="A297" s="300" t="s">
        <v>282</v>
      </c>
      <c r="B297" s="301"/>
      <c r="C297" s="301"/>
      <c r="D297" s="651" t="s">
        <v>287</v>
      </c>
      <c r="E297" s="651"/>
      <c r="F297" s="651"/>
      <c r="G297" s="651"/>
      <c r="H297" s="651"/>
      <c r="I297" s="651"/>
      <c r="J297" s="651"/>
      <c r="K297" s="651"/>
      <c r="L297" s="651"/>
      <c r="M297" s="651"/>
      <c r="N297" s="651"/>
      <c r="O297" s="651"/>
      <c r="P297" s="651"/>
      <c r="Q297" s="651"/>
      <c r="R297" s="651"/>
      <c r="S297" s="651"/>
    </row>
    <row r="298" spans="1:19" s="7" customFormat="1" ht="30" x14ac:dyDescent="0.25">
      <c r="A298" s="352" t="s">
        <v>283</v>
      </c>
      <c r="B298" s="353"/>
      <c r="C298" s="627" t="s">
        <v>1367</v>
      </c>
      <c r="D298" s="186"/>
      <c r="E298" s="180" t="s">
        <v>3</v>
      </c>
      <c r="F298" s="650" t="s">
        <v>4</v>
      </c>
      <c r="G298" s="650"/>
      <c r="H298" s="626" t="s">
        <v>4</v>
      </c>
      <c r="I298" s="262"/>
      <c r="J298" s="262"/>
      <c r="K298" s="262"/>
      <c r="L298" s="65" t="s">
        <v>9</v>
      </c>
      <c r="M298" s="261" t="s">
        <v>6</v>
      </c>
      <c r="N298" s="262"/>
      <c r="O298" s="262"/>
      <c r="P298" s="262"/>
      <c r="Q298" s="262"/>
      <c r="R298" s="262"/>
      <c r="S298" s="262"/>
    </row>
    <row r="299" spans="1:19" s="7" customFormat="1" x14ac:dyDescent="0.25">
      <c r="A299" s="354"/>
      <c r="B299" s="355"/>
      <c r="C299" s="628"/>
      <c r="D299" s="179" t="s">
        <v>7</v>
      </c>
      <c r="E299" s="183">
        <v>2025</v>
      </c>
      <c r="F299" s="403">
        <v>2029</v>
      </c>
      <c r="G299" s="403"/>
      <c r="H299" s="403">
        <v>2033</v>
      </c>
      <c r="I299" s="403"/>
      <c r="J299" s="403"/>
      <c r="K299" s="403"/>
      <c r="L299" s="181">
        <v>2037</v>
      </c>
      <c r="M299" s="402" t="s">
        <v>924</v>
      </c>
      <c r="N299" s="403"/>
      <c r="O299" s="403"/>
      <c r="P299" s="403"/>
      <c r="Q299" s="403"/>
      <c r="R299" s="403"/>
      <c r="S299" s="403"/>
    </row>
    <row r="300" spans="1:19" s="7" customFormat="1" ht="409.5" x14ac:dyDescent="0.25">
      <c r="A300" s="356"/>
      <c r="B300" s="357"/>
      <c r="C300" s="629"/>
      <c r="D300" s="182" t="s">
        <v>8</v>
      </c>
      <c r="E300" s="102" t="s">
        <v>920</v>
      </c>
      <c r="F300" s="627" t="s">
        <v>921</v>
      </c>
      <c r="G300" s="650"/>
      <c r="H300" s="627" t="s">
        <v>922</v>
      </c>
      <c r="I300" s="650"/>
      <c r="J300" s="650"/>
      <c r="K300" s="650"/>
      <c r="L300" s="185" t="s">
        <v>923</v>
      </c>
      <c r="M300" s="403"/>
      <c r="N300" s="403"/>
      <c r="O300" s="403"/>
      <c r="P300" s="403"/>
      <c r="Q300" s="403"/>
      <c r="R300" s="403"/>
      <c r="S300" s="403"/>
    </row>
    <row r="301" spans="1:19" s="7" customFormat="1" x14ac:dyDescent="0.25">
      <c r="A301" s="462" t="s">
        <v>45</v>
      </c>
      <c r="B301" s="462"/>
      <c r="C301" s="631" t="s">
        <v>11</v>
      </c>
      <c r="D301" s="282" t="s">
        <v>12</v>
      </c>
      <c r="E301" s="282" t="s">
        <v>6</v>
      </c>
      <c r="F301" s="285" t="s">
        <v>13</v>
      </c>
      <c r="G301" s="567"/>
      <c r="H301" s="285" t="s">
        <v>14</v>
      </c>
      <c r="I301" s="616"/>
      <c r="J301" s="616"/>
      <c r="K301" s="567"/>
      <c r="L301" s="282" t="s">
        <v>15</v>
      </c>
      <c r="M301" s="327" t="s">
        <v>16</v>
      </c>
      <c r="N301" s="324" t="s">
        <v>17</v>
      </c>
      <c r="O301" s="564"/>
      <c r="P301" s="564"/>
      <c r="Q301" s="564"/>
      <c r="R301" s="564"/>
      <c r="S301" s="565"/>
    </row>
    <row r="302" spans="1:19" s="7" customFormat="1" x14ac:dyDescent="0.25">
      <c r="A302" s="462"/>
      <c r="B302" s="462"/>
      <c r="C302" s="632"/>
      <c r="D302" s="461"/>
      <c r="E302" s="461"/>
      <c r="F302" s="614"/>
      <c r="G302" s="615"/>
      <c r="H302" s="614"/>
      <c r="I302" s="292"/>
      <c r="J302" s="292"/>
      <c r="K302" s="615"/>
      <c r="L302" s="461"/>
      <c r="M302" s="563"/>
      <c r="N302" s="322" t="s">
        <v>38</v>
      </c>
      <c r="O302" s="566"/>
      <c r="P302" s="324" t="s">
        <v>18</v>
      </c>
      <c r="Q302" s="564"/>
      <c r="R302" s="565"/>
      <c r="S302" s="327" t="s">
        <v>19</v>
      </c>
    </row>
    <row r="303" spans="1:19" s="7" customFormat="1" x14ac:dyDescent="0.25">
      <c r="A303" s="462"/>
      <c r="B303" s="462"/>
      <c r="C303" s="632"/>
      <c r="D303" s="461"/>
      <c r="E303" s="461"/>
      <c r="F303" s="614"/>
      <c r="G303" s="615"/>
      <c r="H303" s="614"/>
      <c r="I303" s="617"/>
      <c r="J303" s="617"/>
      <c r="K303" s="615"/>
      <c r="L303" s="461"/>
      <c r="M303" s="563"/>
      <c r="N303" s="184" t="s">
        <v>20</v>
      </c>
      <c r="O303" s="184" t="s">
        <v>21</v>
      </c>
      <c r="P303" s="184" t="s">
        <v>20</v>
      </c>
      <c r="Q303" s="285" t="s">
        <v>22</v>
      </c>
      <c r="R303" s="567"/>
      <c r="S303" s="563"/>
    </row>
    <row r="304" spans="1:19" s="7" customFormat="1" ht="252" x14ac:dyDescent="0.25">
      <c r="A304" s="123" t="s">
        <v>284</v>
      </c>
      <c r="B304" s="123" t="s">
        <v>740</v>
      </c>
      <c r="C304" s="107" t="s">
        <v>774</v>
      </c>
      <c r="D304" s="107" t="s">
        <v>775</v>
      </c>
      <c r="E304" s="96" t="s">
        <v>742</v>
      </c>
      <c r="F304" s="310" t="s">
        <v>117</v>
      </c>
      <c r="G304" s="311"/>
      <c r="H304" s="310" t="s">
        <v>776</v>
      </c>
      <c r="I304" s="312"/>
      <c r="J304" s="312"/>
      <c r="K304" s="311"/>
      <c r="L304" s="107" t="s">
        <v>368</v>
      </c>
      <c r="M304" s="107">
        <v>100000</v>
      </c>
      <c r="N304" s="107"/>
      <c r="O304" s="107"/>
      <c r="P304" s="107"/>
      <c r="Q304" s="310"/>
      <c r="R304" s="311"/>
      <c r="S304" s="107">
        <v>100000</v>
      </c>
    </row>
    <row r="305" spans="1:19" s="7" customFormat="1" ht="252" x14ac:dyDescent="0.25">
      <c r="A305" s="123" t="s">
        <v>285</v>
      </c>
      <c r="B305" s="123" t="s">
        <v>739</v>
      </c>
      <c r="C305" s="107" t="s">
        <v>777</v>
      </c>
      <c r="D305" s="107" t="s">
        <v>778</v>
      </c>
      <c r="E305" s="96" t="s">
        <v>742</v>
      </c>
      <c r="F305" s="310" t="s">
        <v>117</v>
      </c>
      <c r="G305" s="311"/>
      <c r="H305" s="310" t="s">
        <v>776</v>
      </c>
      <c r="I305" s="312"/>
      <c r="J305" s="312"/>
      <c r="K305" s="311"/>
      <c r="L305" s="107" t="s">
        <v>781</v>
      </c>
      <c r="M305" s="107">
        <v>120000</v>
      </c>
      <c r="N305" s="107"/>
      <c r="O305" s="107"/>
      <c r="P305" s="107"/>
      <c r="Q305" s="310"/>
      <c r="R305" s="311"/>
      <c r="S305" s="107">
        <v>120000</v>
      </c>
    </row>
    <row r="306" spans="1:19" s="7" customFormat="1" ht="234" x14ac:dyDescent="0.25">
      <c r="A306" s="123" t="s">
        <v>286</v>
      </c>
      <c r="B306" s="123" t="s">
        <v>741</v>
      </c>
      <c r="C306" s="107" t="s">
        <v>779</v>
      </c>
      <c r="D306" s="107" t="s">
        <v>780</v>
      </c>
      <c r="E306" s="96" t="s">
        <v>742</v>
      </c>
      <c r="F306" s="310" t="s">
        <v>117</v>
      </c>
      <c r="G306" s="311"/>
      <c r="H306" s="310" t="s">
        <v>776</v>
      </c>
      <c r="I306" s="312"/>
      <c r="J306" s="312"/>
      <c r="K306" s="311"/>
      <c r="L306" s="107" t="s">
        <v>782</v>
      </c>
      <c r="M306" s="107">
        <v>180000</v>
      </c>
      <c r="N306" s="107"/>
      <c r="O306" s="107"/>
      <c r="P306" s="107"/>
      <c r="Q306" s="310"/>
      <c r="R306" s="311"/>
      <c r="S306" s="107">
        <v>180000</v>
      </c>
    </row>
    <row r="307" spans="1:19" s="7" customFormat="1" x14ac:dyDescent="0.25">
      <c r="A307" s="30"/>
      <c r="B307" s="30"/>
      <c r="C307" s="31"/>
      <c r="D307" s="31"/>
      <c r="E307" s="39"/>
      <c r="F307" s="533"/>
      <c r="G307" s="535"/>
      <c r="H307" s="533"/>
      <c r="I307" s="534"/>
      <c r="J307" s="534"/>
      <c r="K307" s="535"/>
      <c r="L307" s="39"/>
      <c r="M307" s="39">
        <f>SUM(M304:M306)</f>
        <v>400000</v>
      </c>
      <c r="N307" s="38"/>
      <c r="O307" s="38"/>
      <c r="P307" s="38">
        <v>0</v>
      </c>
      <c r="Q307" s="422"/>
      <c r="R307" s="423"/>
      <c r="S307" s="70">
        <f>SUM(S304:S306)</f>
        <v>400000</v>
      </c>
    </row>
    <row r="308" spans="1:19" s="7" customFormat="1" ht="36.75" customHeight="1" x14ac:dyDescent="0.25">
      <c r="A308" s="298" t="s">
        <v>10</v>
      </c>
      <c r="B308" s="299"/>
      <c r="C308" s="652" t="s">
        <v>925</v>
      </c>
      <c r="D308" s="308"/>
      <c r="E308" s="308"/>
      <c r="F308" s="308"/>
      <c r="G308" s="308"/>
      <c r="H308" s="308"/>
      <c r="I308" s="308"/>
      <c r="J308" s="308"/>
      <c r="K308" s="308"/>
      <c r="L308" s="308"/>
      <c r="M308" s="308"/>
      <c r="N308" s="308"/>
      <c r="O308" s="308"/>
      <c r="P308" s="308"/>
      <c r="Q308" s="308"/>
      <c r="R308" s="309"/>
      <c r="S308" s="107"/>
    </row>
    <row r="309" spans="1:19" ht="21" customHeight="1" x14ac:dyDescent="0.35">
      <c r="A309" s="369" t="s">
        <v>198</v>
      </c>
      <c r="B309" s="370"/>
      <c r="C309" s="371"/>
      <c r="D309" s="513" t="s">
        <v>288</v>
      </c>
      <c r="E309" s="514"/>
      <c r="F309" s="514"/>
      <c r="G309" s="514"/>
      <c r="H309" s="514"/>
      <c r="I309" s="514"/>
      <c r="J309" s="514"/>
      <c r="K309" s="514"/>
      <c r="L309" s="514"/>
      <c r="M309" s="514"/>
      <c r="N309" s="514"/>
      <c r="O309" s="514"/>
      <c r="P309" s="514"/>
      <c r="Q309" s="514"/>
      <c r="R309" s="514"/>
      <c r="S309" s="515"/>
    </row>
    <row r="310" spans="1:19" ht="18" customHeight="1" x14ac:dyDescent="0.35">
      <c r="A310" s="636" t="s">
        <v>289</v>
      </c>
      <c r="B310" s="637"/>
      <c r="C310" s="638"/>
      <c r="D310" s="336" t="s">
        <v>123</v>
      </c>
      <c r="E310" s="337"/>
      <c r="F310" s="337"/>
      <c r="G310" s="337"/>
      <c r="H310" s="337"/>
      <c r="I310" s="337"/>
      <c r="J310" s="337"/>
      <c r="K310" s="337"/>
      <c r="L310" s="338"/>
      <c r="M310" s="339" t="s">
        <v>1</v>
      </c>
      <c r="N310" s="340"/>
      <c r="O310" s="340"/>
      <c r="P310" s="340"/>
      <c r="Q310" s="341"/>
      <c r="R310" s="339" t="s">
        <v>23</v>
      </c>
      <c r="S310" s="341"/>
    </row>
    <row r="311" spans="1:19" ht="18" customHeight="1" x14ac:dyDescent="0.35">
      <c r="A311" s="342" t="s">
        <v>37</v>
      </c>
      <c r="B311" s="642"/>
      <c r="C311" s="639" t="s">
        <v>452</v>
      </c>
      <c r="D311" s="229"/>
      <c r="E311" s="350" t="s">
        <v>3</v>
      </c>
      <c r="F311" s="350"/>
      <c r="G311" s="350" t="s">
        <v>4</v>
      </c>
      <c r="H311" s="350"/>
      <c r="I311" s="350" t="s">
        <v>5</v>
      </c>
      <c r="J311" s="350"/>
      <c r="K311" s="350"/>
      <c r="L311" s="350"/>
      <c r="M311" s="351" t="s">
        <v>6</v>
      </c>
      <c r="N311" s="351"/>
      <c r="O311" s="351"/>
      <c r="P311" s="351"/>
      <c r="Q311" s="351"/>
      <c r="R311" s="351"/>
      <c r="S311" s="351"/>
    </row>
    <row r="312" spans="1:19" ht="18" customHeight="1" x14ac:dyDescent="0.35">
      <c r="A312" s="344"/>
      <c r="B312" s="643"/>
      <c r="C312" s="640"/>
      <c r="D312" s="229" t="s">
        <v>7</v>
      </c>
      <c r="E312" s="420">
        <v>2025</v>
      </c>
      <c r="F312" s="421"/>
      <c r="G312" s="420">
        <v>2031</v>
      </c>
      <c r="H312" s="421"/>
      <c r="I312" s="229">
        <v>2037</v>
      </c>
      <c r="J312" s="229"/>
      <c r="K312" s="420">
        <v>2037</v>
      </c>
      <c r="L312" s="421"/>
      <c r="M312" s="351" t="s">
        <v>36</v>
      </c>
      <c r="N312" s="351"/>
      <c r="O312" s="351"/>
      <c r="P312" s="351"/>
      <c r="Q312" s="351"/>
      <c r="R312" s="351"/>
      <c r="S312" s="351"/>
    </row>
    <row r="313" spans="1:19" ht="36.75" customHeight="1" x14ac:dyDescent="0.35">
      <c r="A313" s="346"/>
      <c r="B313" s="644"/>
      <c r="C313" s="641"/>
      <c r="D313" s="229" t="s">
        <v>8</v>
      </c>
      <c r="E313" s="474" t="s">
        <v>34</v>
      </c>
      <c r="F313" s="350"/>
      <c r="G313" s="475" t="s">
        <v>35</v>
      </c>
      <c r="H313" s="350"/>
      <c r="I313" s="475" t="s">
        <v>28</v>
      </c>
      <c r="J313" s="350"/>
      <c r="K313" s="350"/>
      <c r="L313" s="350"/>
      <c r="M313" s="351"/>
      <c r="N313" s="351"/>
      <c r="O313" s="351"/>
      <c r="P313" s="351"/>
      <c r="Q313" s="351"/>
      <c r="R313" s="351"/>
      <c r="S313" s="351"/>
    </row>
    <row r="314" spans="1:19" ht="18" customHeight="1" x14ac:dyDescent="0.35">
      <c r="A314" s="506" t="s">
        <v>290</v>
      </c>
      <c r="B314" s="507"/>
      <c r="C314" s="508"/>
      <c r="D314" s="330" t="s">
        <v>1288</v>
      </c>
      <c r="E314" s="330"/>
      <c r="F314" s="330"/>
      <c r="G314" s="330"/>
      <c r="H314" s="330"/>
      <c r="I314" s="330"/>
      <c r="J314" s="330"/>
      <c r="K314" s="330"/>
      <c r="L314" s="330"/>
      <c r="M314" s="330"/>
      <c r="N314" s="330"/>
      <c r="O314" s="330"/>
      <c r="P314" s="330"/>
      <c r="Q314" s="330"/>
      <c r="R314" s="330"/>
      <c r="S314" s="331"/>
    </row>
    <row r="315" spans="1:19" ht="30" customHeight="1" x14ac:dyDescent="0.35">
      <c r="A315" s="352" t="s">
        <v>155</v>
      </c>
      <c r="B315" s="353"/>
      <c r="C315" s="470" t="s">
        <v>1358</v>
      </c>
      <c r="D315" s="65"/>
      <c r="E315" s="65" t="s">
        <v>3</v>
      </c>
      <c r="F315" s="319" t="s">
        <v>4</v>
      </c>
      <c r="G315" s="268"/>
      <c r="H315" s="319" t="s">
        <v>4</v>
      </c>
      <c r="I315" s="269"/>
      <c r="J315" s="269"/>
      <c r="K315" s="268"/>
      <c r="L315" s="65" t="s">
        <v>9</v>
      </c>
      <c r="M315" s="319" t="s">
        <v>6</v>
      </c>
      <c r="N315" s="269"/>
      <c r="O315" s="269"/>
      <c r="P315" s="269"/>
      <c r="Q315" s="269"/>
      <c r="R315" s="269"/>
      <c r="S315" s="268"/>
    </row>
    <row r="316" spans="1:19" ht="18" customHeight="1" x14ac:dyDescent="0.35">
      <c r="A316" s="354"/>
      <c r="B316" s="355"/>
      <c r="C316" s="386"/>
      <c r="D316" s="65" t="s">
        <v>7</v>
      </c>
      <c r="E316" s="65">
        <v>2025</v>
      </c>
      <c r="F316" s="319">
        <v>2029</v>
      </c>
      <c r="G316" s="268"/>
      <c r="H316" s="319">
        <v>2033</v>
      </c>
      <c r="I316" s="269"/>
      <c r="J316" s="269"/>
      <c r="K316" s="268"/>
      <c r="L316" s="65">
        <v>2037</v>
      </c>
      <c r="M316" s="383" t="s">
        <v>1098</v>
      </c>
      <c r="N316" s="262"/>
      <c r="O316" s="262"/>
      <c r="P316" s="262"/>
      <c r="Q316" s="262"/>
      <c r="R316" s="262"/>
      <c r="S316" s="263"/>
    </row>
    <row r="317" spans="1:19" ht="18" customHeight="1" x14ac:dyDescent="0.35">
      <c r="A317" s="356"/>
      <c r="B317" s="357"/>
      <c r="C317" s="471"/>
      <c r="D317" s="65" t="s">
        <v>8</v>
      </c>
      <c r="E317" s="98" t="s">
        <v>899</v>
      </c>
      <c r="F317" s="387" t="s">
        <v>27</v>
      </c>
      <c r="G317" s="388"/>
      <c r="H317" s="387" t="s">
        <v>35</v>
      </c>
      <c r="I317" s="389"/>
      <c r="J317" s="389"/>
      <c r="K317" s="388"/>
      <c r="L317" s="99" t="s">
        <v>28</v>
      </c>
      <c r="M317" s="264"/>
      <c r="N317" s="265"/>
      <c r="O317" s="265"/>
      <c r="P317" s="265"/>
      <c r="Q317" s="265"/>
      <c r="R317" s="265"/>
      <c r="S317" s="266"/>
    </row>
    <row r="318" spans="1:19" s="6" customFormat="1" ht="15" customHeight="1" x14ac:dyDescent="0.25">
      <c r="A318" s="273" t="s">
        <v>45</v>
      </c>
      <c r="B318" s="274"/>
      <c r="C318" s="279" t="s">
        <v>11</v>
      </c>
      <c r="D318" s="282" t="s">
        <v>12</v>
      </c>
      <c r="E318" s="282" t="s">
        <v>6</v>
      </c>
      <c r="F318" s="285" t="s">
        <v>13</v>
      </c>
      <c r="G318" s="286"/>
      <c r="H318" s="285" t="s">
        <v>14</v>
      </c>
      <c r="I318" s="291"/>
      <c r="J318" s="291"/>
      <c r="K318" s="286"/>
      <c r="L318" s="282" t="s">
        <v>15</v>
      </c>
      <c r="M318" s="327" t="s">
        <v>16</v>
      </c>
      <c r="N318" s="324" t="s">
        <v>17</v>
      </c>
      <c r="O318" s="325"/>
      <c r="P318" s="325"/>
      <c r="Q318" s="325"/>
      <c r="R318" s="325"/>
      <c r="S318" s="326"/>
    </row>
    <row r="319" spans="1:19" s="6" customFormat="1" ht="15" customHeight="1" x14ac:dyDescent="0.25">
      <c r="A319" s="275"/>
      <c r="B319" s="276"/>
      <c r="C319" s="280"/>
      <c r="D319" s="283"/>
      <c r="E319" s="283"/>
      <c r="F319" s="287"/>
      <c r="G319" s="288"/>
      <c r="H319" s="287"/>
      <c r="I319" s="292"/>
      <c r="J319" s="292"/>
      <c r="K319" s="288"/>
      <c r="L319" s="283"/>
      <c r="M319" s="328"/>
      <c r="N319" s="322" t="s">
        <v>38</v>
      </c>
      <c r="O319" s="323"/>
      <c r="P319" s="324" t="s">
        <v>18</v>
      </c>
      <c r="Q319" s="325"/>
      <c r="R319" s="326"/>
      <c r="S319" s="327" t="s">
        <v>19</v>
      </c>
    </row>
    <row r="320" spans="1:19" s="6" customFormat="1" ht="15" customHeight="1" x14ac:dyDescent="0.25">
      <c r="A320" s="277"/>
      <c r="B320" s="278"/>
      <c r="C320" s="281"/>
      <c r="D320" s="284"/>
      <c r="E320" s="284"/>
      <c r="F320" s="289"/>
      <c r="G320" s="290"/>
      <c r="H320" s="289"/>
      <c r="I320" s="293"/>
      <c r="J320" s="293"/>
      <c r="K320" s="290"/>
      <c r="L320" s="284"/>
      <c r="M320" s="368"/>
      <c r="N320" s="57" t="s">
        <v>20</v>
      </c>
      <c r="O320" s="57" t="s">
        <v>21</v>
      </c>
      <c r="P320" s="57" t="s">
        <v>20</v>
      </c>
      <c r="Q320" s="324" t="s">
        <v>22</v>
      </c>
      <c r="R320" s="326"/>
      <c r="S320" s="368"/>
    </row>
    <row r="321" spans="1:19" s="7" customFormat="1" ht="57.75" customHeight="1" x14ac:dyDescent="0.25">
      <c r="A321" s="226" t="s">
        <v>107</v>
      </c>
      <c r="B321" s="236" t="s">
        <v>453</v>
      </c>
      <c r="C321" s="199" t="s">
        <v>454</v>
      </c>
      <c r="D321" s="50" t="s">
        <v>455</v>
      </c>
      <c r="E321" s="50" t="s">
        <v>456</v>
      </c>
      <c r="F321" s="315" t="s">
        <v>117</v>
      </c>
      <c r="G321" s="315"/>
      <c r="H321" s="512" t="s">
        <v>457</v>
      </c>
      <c r="I321" s="512"/>
      <c r="J321" s="512"/>
      <c r="K321" s="512"/>
      <c r="L321" s="239" t="s">
        <v>413</v>
      </c>
      <c r="M321" s="228">
        <v>0</v>
      </c>
      <c r="N321" s="237"/>
      <c r="O321" s="228"/>
      <c r="P321" s="228">
        <v>0</v>
      </c>
      <c r="Q321" s="317"/>
      <c r="R321" s="318"/>
      <c r="S321" s="237"/>
    </row>
    <row r="322" spans="1:19" s="7" customFormat="1" ht="90" customHeight="1" x14ac:dyDescent="0.25">
      <c r="A322" s="226" t="s">
        <v>108</v>
      </c>
      <c r="B322" s="236" t="s">
        <v>458</v>
      </c>
      <c r="C322" s="199" t="s">
        <v>459</v>
      </c>
      <c r="D322" s="50" t="s">
        <v>460</v>
      </c>
      <c r="E322" s="50" t="s">
        <v>461</v>
      </c>
      <c r="F322" s="315" t="s">
        <v>117</v>
      </c>
      <c r="G322" s="315"/>
      <c r="H322" s="512" t="s">
        <v>457</v>
      </c>
      <c r="I322" s="512"/>
      <c r="J322" s="512"/>
      <c r="K322" s="512"/>
      <c r="L322" s="239" t="s">
        <v>413</v>
      </c>
      <c r="M322" s="228">
        <v>0</v>
      </c>
      <c r="N322" s="228">
        <v>0</v>
      </c>
      <c r="O322" s="228"/>
      <c r="P322" s="228">
        <v>0</v>
      </c>
      <c r="Q322" s="317"/>
      <c r="R322" s="318"/>
      <c r="S322" s="237"/>
    </row>
    <row r="323" spans="1:19" s="7" customFormat="1" ht="75" customHeight="1" x14ac:dyDescent="0.25">
      <c r="A323" s="226" t="s">
        <v>109</v>
      </c>
      <c r="B323" s="236" t="s">
        <v>462</v>
      </c>
      <c r="C323" s="51" t="s">
        <v>463</v>
      </c>
      <c r="D323" s="52" t="s">
        <v>464</v>
      </c>
      <c r="E323" s="50" t="s">
        <v>465</v>
      </c>
      <c r="F323" s="315" t="s">
        <v>117</v>
      </c>
      <c r="G323" s="315"/>
      <c r="H323" s="512" t="s">
        <v>466</v>
      </c>
      <c r="I323" s="512"/>
      <c r="J323" s="512"/>
      <c r="K323" s="512"/>
      <c r="L323" s="239" t="s">
        <v>413</v>
      </c>
      <c r="M323" s="228">
        <v>0</v>
      </c>
      <c r="N323" s="228">
        <v>0</v>
      </c>
      <c r="O323" s="228"/>
      <c r="P323" s="228">
        <v>0</v>
      </c>
      <c r="Q323" s="317"/>
      <c r="R323" s="318"/>
      <c r="S323" s="237"/>
    </row>
    <row r="324" spans="1:19" s="7" customFormat="1" ht="54" customHeight="1" x14ac:dyDescent="0.25">
      <c r="A324" s="226" t="s">
        <v>110</v>
      </c>
      <c r="B324" s="201" t="s">
        <v>467</v>
      </c>
      <c r="C324" s="200" t="s">
        <v>881</v>
      </c>
      <c r="D324" s="91" t="s">
        <v>882</v>
      </c>
      <c r="E324" s="238" t="s">
        <v>883</v>
      </c>
      <c r="F324" s="315" t="s">
        <v>117</v>
      </c>
      <c r="G324" s="315"/>
      <c r="H324" s="645" t="s">
        <v>718</v>
      </c>
      <c r="I324" s="645"/>
      <c r="J324" s="645"/>
      <c r="K324" s="645"/>
      <c r="L324" s="239" t="s">
        <v>413</v>
      </c>
      <c r="M324" s="228">
        <v>0</v>
      </c>
      <c r="N324" s="228">
        <v>0</v>
      </c>
      <c r="O324" s="228"/>
      <c r="P324" s="228">
        <v>0</v>
      </c>
      <c r="Q324" s="317"/>
      <c r="R324" s="318"/>
      <c r="S324" s="237"/>
    </row>
    <row r="325" spans="1:19" s="7" customFormat="1" ht="60" customHeight="1" x14ac:dyDescent="0.25">
      <c r="A325" s="226" t="s">
        <v>1258</v>
      </c>
      <c r="B325" s="702" t="s">
        <v>1264</v>
      </c>
      <c r="C325" s="703" t="s">
        <v>1359</v>
      </c>
      <c r="D325" s="704" t="s">
        <v>1360</v>
      </c>
      <c r="E325" s="705" t="s">
        <v>883</v>
      </c>
      <c r="F325" s="706" t="s">
        <v>1261</v>
      </c>
      <c r="G325" s="707"/>
      <c r="H325" s="362" t="s">
        <v>1260</v>
      </c>
      <c r="I325" s="708"/>
      <c r="J325" s="708"/>
      <c r="K325" s="363"/>
      <c r="L325" s="239" t="s">
        <v>832</v>
      </c>
      <c r="M325" s="709">
        <v>5000000</v>
      </c>
      <c r="N325" s="228"/>
      <c r="O325" s="228"/>
      <c r="P325" s="709">
        <v>5000000</v>
      </c>
      <c r="Q325" s="710" t="s">
        <v>1262</v>
      </c>
      <c r="R325" s="711"/>
      <c r="S325" s="226"/>
    </row>
    <row r="326" spans="1:19" s="7" customFormat="1" ht="60" customHeight="1" x14ac:dyDescent="0.25">
      <c r="A326" s="226" t="s">
        <v>1263</v>
      </c>
      <c r="B326" s="188" t="s">
        <v>1259</v>
      </c>
      <c r="C326" s="188" t="s">
        <v>1361</v>
      </c>
      <c r="D326" s="712" t="s">
        <v>1362</v>
      </c>
      <c r="E326" s="713" t="s">
        <v>883</v>
      </c>
      <c r="F326" s="714" t="s">
        <v>1261</v>
      </c>
      <c r="G326" s="715"/>
      <c r="H326" s="716" t="s">
        <v>1260</v>
      </c>
      <c r="I326" s="410"/>
      <c r="J326" s="410"/>
      <c r="K326" s="409"/>
      <c r="L326" s="239" t="s">
        <v>30</v>
      </c>
      <c r="M326" s="189">
        <v>1100000</v>
      </c>
      <c r="N326" s="228"/>
      <c r="O326" s="228"/>
      <c r="P326" s="709">
        <v>1100000</v>
      </c>
      <c r="Q326" s="411" t="s">
        <v>1262</v>
      </c>
      <c r="R326" s="412"/>
      <c r="S326" s="189"/>
    </row>
    <row r="327" spans="1:19" ht="75" customHeight="1" x14ac:dyDescent="0.35">
      <c r="A327" s="226" t="s">
        <v>1363</v>
      </c>
      <c r="B327" s="33" t="s">
        <v>175</v>
      </c>
      <c r="C327" s="55" t="s">
        <v>476</v>
      </c>
      <c r="D327" s="33" t="s">
        <v>477</v>
      </c>
      <c r="E327" s="50" t="s">
        <v>478</v>
      </c>
      <c r="F327" s="315" t="s">
        <v>117</v>
      </c>
      <c r="G327" s="315"/>
      <c r="H327" s="270"/>
      <c r="I327" s="272"/>
      <c r="J327" s="272"/>
      <c r="K327" s="271"/>
      <c r="L327" s="239" t="s">
        <v>413</v>
      </c>
      <c r="M327" s="189">
        <v>30000</v>
      </c>
      <c r="N327" s="189">
        <v>30000</v>
      </c>
      <c r="O327" s="26"/>
      <c r="P327" s="26"/>
      <c r="Q327" s="362"/>
      <c r="R327" s="363"/>
      <c r="S327" s="26"/>
    </row>
    <row r="328" spans="1:19" ht="76.5" x14ac:dyDescent="0.35">
      <c r="A328" s="226" t="s">
        <v>1364</v>
      </c>
      <c r="B328" s="33" t="s">
        <v>479</v>
      </c>
      <c r="C328" s="56" t="s">
        <v>480</v>
      </c>
      <c r="D328" s="33" t="s">
        <v>477</v>
      </c>
      <c r="E328" s="50" t="s">
        <v>456</v>
      </c>
      <c r="F328" s="315" t="s">
        <v>117</v>
      </c>
      <c r="G328" s="315"/>
      <c r="H328" s="270"/>
      <c r="I328" s="272"/>
      <c r="J328" s="272"/>
      <c r="K328" s="271"/>
      <c r="L328" s="239" t="s">
        <v>413</v>
      </c>
      <c r="M328" s="189">
        <v>10000</v>
      </c>
      <c r="N328" s="189">
        <v>10000</v>
      </c>
      <c r="O328" s="26"/>
      <c r="P328" s="26"/>
      <c r="Q328" s="362"/>
      <c r="R328" s="363"/>
      <c r="S328" s="26"/>
    </row>
    <row r="329" spans="1:19" x14ac:dyDescent="0.35">
      <c r="A329" s="21"/>
      <c r="B329" s="22"/>
      <c r="C329" s="22"/>
      <c r="D329" s="22"/>
      <c r="E329" s="22"/>
      <c r="F329" s="22"/>
      <c r="G329" s="22"/>
      <c r="H329" s="22"/>
      <c r="I329" s="22"/>
      <c r="J329" s="22"/>
      <c r="K329" s="22"/>
      <c r="L329" s="22"/>
      <c r="M329" s="24">
        <f>SUM(M321:M328)</f>
        <v>6140000</v>
      </c>
      <c r="N329" s="24">
        <f t="shared" ref="N329:S329" si="3">SUM(N321:N328)</f>
        <v>40000</v>
      </c>
      <c r="O329" s="24">
        <f t="shared" si="3"/>
        <v>0</v>
      </c>
      <c r="P329" s="24">
        <f t="shared" si="3"/>
        <v>6100000</v>
      </c>
      <c r="Q329" s="24">
        <f t="shared" si="3"/>
        <v>0</v>
      </c>
      <c r="R329" s="24">
        <f t="shared" si="3"/>
        <v>0</v>
      </c>
      <c r="S329" s="24">
        <f t="shared" si="3"/>
        <v>0</v>
      </c>
    </row>
    <row r="330" spans="1:19" ht="18" customHeight="1" x14ac:dyDescent="0.35">
      <c r="A330" s="298" t="s">
        <v>10</v>
      </c>
      <c r="B330" s="299"/>
      <c r="C330" s="413" t="s">
        <v>898</v>
      </c>
      <c r="D330" s="414"/>
      <c r="E330" s="414"/>
      <c r="F330" s="414"/>
      <c r="G330" s="414"/>
      <c r="H330" s="414"/>
      <c r="I330" s="414"/>
      <c r="J330" s="414"/>
      <c r="K330" s="414"/>
      <c r="L330" s="414"/>
      <c r="M330" s="414"/>
      <c r="N330" s="414"/>
      <c r="O330" s="414"/>
      <c r="P330" s="414"/>
      <c r="Q330" s="414"/>
      <c r="R330" s="414"/>
      <c r="S330" s="415"/>
    </row>
    <row r="331" spans="1:19" ht="18" customHeight="1" x14ac:dyDescent="0.35">
      <c r="A331" s="375" t="s">
        <v>291</v>
      </c>
      <c r="B331" s="376"/>
      <c r="C331" s="377"/>
      <c r="D331" s="416" t="s">
        <v>124</v>
      </c>
      <c r="E331" s="417"/>
      <c r="F331" s="417"/>
      <c r="G331" s="417"/>
      <c r="H331" s="417"/>
      <c r="I331" s="417"/>
      <c r="J331" s="417"/>
      <c r="K331" s="417"/>
      <c r="L331" s="417"/>
      <c r="M331" s="417"/>
      <c r="N331" s="417"/>
      <c r="O331" s="417"/>
      <c r="P331" s="417"/>
      <c r="Q331" s="417"/>
      <c r="R331" s="417"/>
      <c r="S331" s="418"/>
    </row>
    <row r="332" spans="1:19" ht="30" customHeight="1" x14ac:dyDescent="0.35">
      <c r="A332" s="419" t="s">
        <v>1109</v>
      </c>
      <c r="B332" s="353"/>
      <c r="C332" s="381" t="s">
        <v>1108</v>
      </c>
      <c r="D332" s="65"/>
      <c r="E332" s="65" t="s">
        <v>3</v>
      </c>
      <c r="F332" s="319" t="s">
        <v>4</v>
      </c>
      <c r="G332" s="268"/>
      <c r="H332" s="319" t="s">
        <v>4</v>
      </c>
      <c r="I332" s="269"/>
      <c r="J332" s="269"/>
      <c r="K332" s="268"/>
      <c r="L332" s="65" t="s">
        <v>9</v>
      </c>
      <c r="M332" s="319" t="s">
        <v>6</v>
      </c>
      <c r="N332" s="269"/>
      <c r="O332" s="269"/>
      <c r="P332" s="269"/>
      <c r="Q332" s="269"/>
      <c r="R332" s="269"/>
      <c r="S332" s="268"/>
    </row>
    <row r="333" spans="1:19" ht="18" customHeight="1" x14ac:dyDescent="0.35">
      <c r="A333" s="354"/>
      <c r="B333" s="355"/>
      <c r="C333" s="382"/>
      <c r="D333" s="65" t="s">
        <v>7</v>
      </c>
      <c r="E333" s="65">
        <v>2025</v>
      </c>
      <c r="F333" s="319">
        <v>2029</v>
      </c>
      <c r="G333" s="268"/>
      <c r="H333" s="319">
        <v>2033</v>
      </c>
      <c r="I333" s="269"/>
      <c r="J333" s="269"/>
      <c r="K333" s="268"/>
      <c r="L333" s="65">
        <v>2037</v>
      </c>
      <c r="M333" s="383" t="s">
        <v>1098</v>
      </c>
      <c r="N333" s="262"/>
      <c r="O333" s="262"/>
      <c r="P333" s="262"/>
      <c r="Q333" s="262"/>
      <c r="R333" s="262"/>
      <c r="S333" s="263"/>
    </row>
    <row r="334" spans="1:19" ht="18" customHeight="1" x14ac:dyDescent="0.35">
      <c r="A334" s="356"/>
      <c r="B334" s="357"/>
      <c r="C334" s="382"/>
      <c r="D334" s="67" t="s">
        <v>8</v>
      </c>
      <c r="E334" s="98" t="s">
        <v>899</v>
      </c>
      <c r="F334" s="387" t="s">
        <v>27</v>
      </c>
      <c r="G334" s="388"/>
      <c r="H334" s="387" t="s">
        <v>35</v>
      </c>
      <c r="I334" s="389"/>
      <c r="J334" s="389"/>
      <c r="K334" s="388"/>
      <c r="L334" s="99" t="s">
        <v>28</v>
      </c>
      <c r="M334" s="384"/>
      <c r="N334" s="385"/>
      <c r="O334" s="385"/>
      <c r="P334" s="385"/>
      <c r="Q334" s="385"/>
      <c r="R334" s="385"/>
      <c r="S334" s="386"/>
    </row>
    <row r="335" spans="1:19" s="6" customFormat="1" ht="15" customHeight="1" x14ac:dyDescent="0.25">
      <c r="A335" s="390" t="s">
        <v>45</v>
      </c>
      <c r="B335" s="391"/>
      <c r="C335" s="394" t="s">
        <v>11</v>
      </c>
      <c r="D335" s="282" t="s">
        <v>12</v>
      </c>
      <c r="E335" s="282" t="s">
        <v>6</v>
      </c>
      <c r="F335" s="285" t="s">
        <v>13</v>
      </c>
      <c r="G335" s="286"/>
      <c r="H335" s="285" t="s">
        <v>14</v>
      </c>
      <c r="I335" s="291"/>
      <c r="J335" s="291"/>
      <c r="K335" s="286"/>
      <c r="L335" s="282" t="s">
        <v>15</v>
      </c>
      <c r="M335" s="327" t="s">
        <v>16</v>
      </c>
      <c r="N335" s="324" t="s">
        <v>17</v>
      </c>
      <c r="O335" s="325"/>
      <c r="P335" s="325"/>
      <c r="Q335" s="325"/>
      <c r="R335" s="325"/>
      <c r="S335" s="326"/>
    </row>
    <row r="336" spans="1:19" s="6" customFormat="1" ht="15" customHeight="1" x14ac:dyDescent="0.25">
      <c r="A336" s="332"/>
      <c r="B336" s="288"/>
      <c r="C336" s="395"/>
      <c r="D336" s="283"/>
      <c r="E336" s="283"/>
      <c r="F336" s="287"/>
      <c r="G336" s="288"/>
      <c r="H336" s="287"/>
      <c r="I336" s="292"/>
      <c r="J336" s="292"/>
      <c r="K336" s="288"/>
      <c r="L336" s="283"/>
      <c r="M336" s="328"/>
      <c r="N336" s="322" t="s">
        <v>38</v>
      </c>
      <c r="O336" s="323"/>
      <c r="P336" s="324" t="s">
        <v>18</v>
      </c>
      <c r="Q336" s="325"/>
      <c r="R336" s="326"/>
      <c r="S336" s="327" t="s">
        <v>19</v>
      </c>
    </row>
    <row r="337" spans="1:19" s="6" customFormat="1" ht="15" customHeight="1" x14ac:dyDescent="0.25">
      <c r="A337" s="392"/>
      <c r="B337" s="393"/>
      <c r="C337" s="396"/>
      <c r="D337" s="284"/>
      <c r="E337" s="284"/>
      <c r="F337" s="289"/>
      <c r="G337" s="290"/>
      <c r="H337" s="289"/>
      <c r="I337" s="293"/>
      <c r="J337" s="293"/>
      <c r="K337" s="290"/>
      <c r="L337" s="284"/>
      <c r="M337" s="328"/>
      <c r="N337" s="227" t="s">
        <v>20</v>
      </c>
      <c r="O337" s="227" t="s">
        <v>21</v>
      </c>
      <c r="P337" s="227" t="s">
        <v>20</v>
      </c>
      <c r="Q337" s="285" t="s">
        <v>22</v>
      </c>
      <c r="R337" s="286"/>
      <c r="S337" s="328"/>
    </row>
    <row r="338" spans="1:19" ht="18" customHeight="1" x14ac:dyDescent="0.35">
      <c r="A338" s="4" t="s">
        <v>292</v>
      </c>
      <c r="B338" s="4" t="s">
        <v>468</v>
      </c>
      <c r="C338" s="50" t="s">
        <v>469</v>
      </c>
      <c r="D338" s="50" t="s">
        <v>470</v>
      </c>
      <c r="E338" s="50" t="s">
        <v>461</v>
      </c>
      <c r="F338" s="315" t="s">
        <v>117</v>
      </c>
      <c r="G338" s="315"/>
      <c r="H338" s="270"/>
      <c r="I338" s="272"/>
      <c r="J338" s="272"/>
      <c r="K338" s="271"/>
      <c r="L338" s="226" t="s">
        <v>413</v>
      </c>
      <c r="M338" s="26"/>
      <c r="N338" s="26"/>
      <c r="O338" s="26"/>
      <c r="P338" s="26"/>
      <c r="Q338" s="362"/>
      <c r="R338" s="363"/>
      <c r="S338" s="26"/>
    </row>
    <row r="339" spans="1:19" ht="30" x14ac:dyDescent="0.35">
      <c r="A339" s="4" t="s">
        <v>293</v>
      </c>
      <c r="B339" s="54" t="s">
        <v>471</v>
      </c>
      <c r="C339" s="50" t="s">
        <v>472</v>
      </c>
      <c r="D339" s="53" t="s">
        <v>473</v>
      </c>
      <c r="E339" s="226" t="s">
        <v>884</v>
      </c>
      <c r="F339" s="315" t="s">
        <v>117</v>
      </c>
      <c r="G339" s="315"/>
      <c r="H339" s="270"/>
      <c r="I339" s="272"/>
      <c r="J339" s="272"/>
      <c r="K339" s="271"/>
      <c r="L339" s="226" t="s">
        <v>413</v>
      </c>
      <c r="M339" s="74"/>
      <c r="N339" s="74"/>
      <c r="O339" s="74"/>
      <c r="P339" s="74"/>
      <c r="Q339" s="362"/>
      <c r="R339" s="363"/>
      <c r="S339" s="234"/>
    </row>
    <row r="340" spans="1:19" ht="108" x14ac:dyDescent="0.35">
      <c r="A340" s="4" t="s">
        <v>294</v>
      </c>
      <c r="B340" s="3" t="s">
        <v>889</v>
      </c>
      <c r="C340" s="50" t="s">
        <v>890</v>
      </c>
      <c r="D340" s="239" t="s">
        <v>891</v>
      </c>
      <c r="E340" s="226" t="s">
        <v>884</v>
      </c>
      <c r="F340" s="315" t="s">
        <v>117</v>
      </c>
      <c r="G340" s="315"/>
      <c r="H340" s="270"/>
      <c r="I340" s="272"/>
      <c r="J340" s="272"/>
      <c r="K340" s="271"/>
      <c r="L340" s="226" t="s">
        <v>413</v>
      </c>
      <c r="M340" s="26"/>
      <c r="N340" s="26"/>
      <c r="O340" s="26"/>
      <c r="P340" s="26"/>
      <c r="Q340" s="362"/>
      <c r="R340" s="363"/>
      <c r="S340" s="26"/>
    </row>
    <row r="341" spans="1:19" ht="135" x14ac:dyDescent="0.35">
      <c r="A341" s="4" t="s">
        <v>295</v>
      </c>
      <c r="B341" s="226" t="s">
        <v>885</v>
      </c>
      <c r="C341" s="113" t="s">
        <v>886</v>
      </c>
      <c r="D341" s="239" t="s">
        <v>887</v>
      </c>
      <c r="E341" s="90" t="s">
        <v>485</v>
      </c>
      <c r="F341" s="315" t="s">
        <v>117</v>
      </c>
      <c r="G341" s="315"/>
      <c r="H341" s="316"/>
      <c r="I341" s="316"/>
      <c r="J341" s="316"/>
      <c r="K341" s="316"/>
      <c r="L341" s="226" t="s">
        <v>413</v>
      </c>
      <c r="M341" s="13">
        <v>230000</v>
      </c>
      <c r="N341" s="228"/>
      <c r="O341" s="228"/>
      <c r="P341" s="228"/>
      <c r="Q341" s="303"/>
      <c r="R341" s="303"/>
      <c r="S341" s="13">
        <v>230000</v>
      </c>
    </row>
    <row r="342" spans="1:19" x14ac:dyDescent="0.35">
      <c r="A342" s="21"/>
      <c r="B342" s="500"/>
      <c r="C342" s="501"/>
      <c r="D342" s="501"/>
      <c r="E342" s="501"/>
      <c r="F342" s="501"/>
      <c r="G342" s="501"/>
      <c r="H342" s="501"/>
      <c r="I342" s="501"/>
      <c r="J342" s="501"/>
      <c r="K342" s="501"/>
      <c r="L342" s="502"/>
      <c r="M342" s="41">
        <f>SUM(M338:M341)</f>
        <v>230000</v>
      </c>
      <c r="N342" s="41"/>
      <c r="O342" s="41"/>
      <c r="P342" s="41"/>
      <c r="Q342" s="329"/>
      <c r="R342" s="306"/>
      <c r="S342" s="23">
        <f>SUM(S338:S341)</f>
        <v>230000</v>
      </c>
    </row>
    <row r="343" spans="1:19" ht="18" customHeight="1" x14ac:dyDescent="0.35">
      <c r="A343" s="298" t="s">
        <v>10</v>
      </c>
      <c r="B343" s="299"/>
      <c r="C343" s="503" t="s">
        <v>897</v>
      </c>
      <c r="D343" s="504"/>
      <c r="E343" s="504"/>
      <c r="F343" s="504"/>
      <c r="G343" s="504"/>
      <c r="H343" s="504"/>
      <c r="I343" s="504"/>
      <c r="J343" s="504"/>
      <c r="K343" s="504"/>
      <c r="L343" s="504"/>
      <c r="M343" s="504"/>
      <c r="N343" s="504"/>
      <c r="O343" s="504"/>
      <c r="P343" s="504"/>
      <c r="Q343" s="504"/>
      <c r="R343" s="504"/>
      <c r="S343" s="505"/>
    </row>
    <row r="344" spans="1:19" ht="18" customHeight="1" x14ac:dyDescent="0.35">
      <c r="A344" s="375" t="s">
        <v>296</v>
      </c>
      <c r="B344" s="376"/>
      <c r="C344" s="377"/>
      <c r="D344" s="378" t="s">
        <v>125</v>
      </c>
      <c r="E344" s="379"/>
      <c r="F344" s="379"/>
      <c r="G344" s="379"/>
      <c r="H344" s="379"/>
      <c r="I344" s="379"/>
      <c r="J344" s="379"/>
      <c r="K344" s="379"/>
      <c r="L344" s="379"/>
      <c r="M344" s="379"/>
      <c r="N344" s="379"/>
      <c r="O344" s="379"/>
      <c r="P344" s="379"/>
      <c r="Q344" s="379"/>
      <c r="R344" s="379"/>
      <c r="S344" s="380"/>
    </row>
    <row r="345" spans="1:19" ht="30" customHeight="1" x14ac:dyDescent="0.35">
      <c r="A345" s="352" t="s">
        <v>297</v>
      </c>
      <c r="B345" s="353"/>
      <c r="C345" s="381" t="s">
        <v>1365</v>
      </c>
      <c r="D345" s="65"/>
      <c r="E345" s="65" t="s">
        <v>3</v>
      </c>
      <c r="F345" s="319" t="s">
        <v>4</v>
      </c>
      <c r="G345" s="268"/>
      <c r="H345" s="319" t="s">
        <v>4</v>
      </c>
      <c r="I345" s="269"/>
      <c r="J345" s="269"/>
      <c r="K345" s="268"/>
      <c r="L345" s="65" t="s">
        <v>9</v>
      </c>
      <c r="M345" s="319" t="s">
        <v>6</v>
      </c>
      <c r="N345" s="269"/>
      <c r="O345" s="269"/>
      <c r="P345" s="269"/>
      <c r="Q345" s="269"/>
      <c r="R345" s="269"/>
      <c r="S345" s="268"/>
    </row>
    <row r="346" spans="1:19" ht="18" customHeight="1" x14ac:dyDescent="0.35">
      <c r="A346" s="354"/>
      <c r="B346" s="355"/>
      <c r="C346" s="382"/>
      <c r="D346" s="65" t="s">
        <v>7</v>
      </c>
      <c r="E346" s="65">
        <v>2025</v>
      </c>
      <c r="F346" s="319">
        <v>2029</v>
      </c>
      <c r="G346" s="268"/>
      <c r="H346" s="319">
        <v>2033</v>
      </c>
      <c r="I346" s="269"/>
      <c r="J346" s="269"/>
      <c r="K346" s="268"/>
      <c r="L346" s="65">
        <v>2037</v>
      </c>
      <c r="M346" s="383" t="s">
        <v>1110</v>
      </c>
      <c r="N346" s="262"/>
      <c r="O346" s="262"/>
      <c r="P346" s="262"/>
      <c r="Q346" s="262"/>
      <c r="R346" s="262"/>
      <c r="S346" s="263"/>
    </row>
    <row r="347" spans="1:19" ht="18" customHeight="1" x14ac:dyDescent="0.35">
      <c r="A347" s="356"/>
      <c r="B347" s="357"/>
      <c r="C347" s="382"/>
      <c r="D347" s="67" t="s">
        <v>8</v>
      </c>
      <c r="E347" s="98" t="s">
        <v>899</v>
      </c>
      <c r="F347" s="387" t="s">
        <v>27</v>
      </c>
      <c r="G347" s="388"/>
      <c r="H347" s="387" t="s">
        <v>35</v>
      </c>
      <c r="I347" s="389"/>
      <c r="J347" s="389"/>
      <c r="K347" s="388"/>
      <c r="L347" s="99" t="s">
        <v>28</v>
      </c>
      <c r="M347" s="384"/>
      <c r="N347" s="385"/>
      <c r="O347" s="385"/>
      <c r="P347" s="385"/>
      <c r="Q347" s="385"/>
      <c r="R347" s="385"/>
      <c r="S347" s="386"/>
    </row>
    <row r="348" spans="1:19" s="6" customFormat="1" ht="15" customHeight="1" x14ac:dyDescent="0.25">
      <c r="A348" s="390" t="s">
        <v>45</v>
      </c>
      <c r="B348" s="391"/>
      <c r="C348" s="394" t="s">
        <v>11</v>
      </c>
      <c r="D348" s="282" t="s">
        <v>12</v>
      </c>
      <c r="E348" s="282" t="s">
        <v>6</v>
      </c>
      <c r="F348" s="285" t="s">
        <v>13</v>
      </c>
      <c r="G348" s="286"/>
      <c r="H348" s="285" t="s">
        <v>14</v>
      </c>
      <c r="I348" s="291"/>
      <c r="J348" s="291"/>
      <c r="K348" s="286"/>
      <c r="L348" s="282" t="s">
        <v>15</v>
      </c>
      <c r="M348" s="327" t="s">
        <v>16</v>
      </c>
      <c r="N348" s="324" t="s">
        <v>17</v>
      </c>
      <c r="O348" s="325"/>
      <c r="P348" s="325"/>
      <c r="Q348" s="325"/>
      <c r="R348" s="325"/>
      <c r="S348" s="326"/>
    </row>
    <row r="349" spans="1:19" s="6" customFormat="1" ht="15" customHeight="1" x14ac:dyDescent="0.25">
      <c r="A349" s="332"/>
      <c r="B349" s="288"/>
      <c r="C349" s="395"/>
      <c r="D349" s="283"/>
      <c r="E349" s="283"/>
      <c r="F349" s="287"/>
      <c r="G349" s="288"/>
      <c r="H349" s="287"/>
      <c r="I349" s="292"/>
      <c r="J349" s="292"/>
      <c r="K349" s="288"/>
      <c r="L349" s="283"/>
      <c r="M349" s="328"/>
      <c r="N349" s="322" t="s">
        <v>38</v>
      </c>
      <c r="O349" s="323"/>
      <c r="P349" s="324" t="s">
        <v>18</v>
      </c>
      <c r="Q349" s="325"/>
      <c r="R349" s="326"/>
      <c r="S349" s="327" t="s">
        <v>19</v>
      </c>
    </row>
    <row r="350" spans="1:19" s="6" customFormat="1" ht="15" customHeight="1" x14ac:dyDescent="0.25">
      <c r="A350" s="392"/>
      <c r="B350" s="393"/>
      <c r="C350" s="396"/>
      <c r="D350" s="284"/>
      <c r="E350" s="284"/>
      <c r="F350" s="289"/>
      <c r="G350" s="290"/>
      <c r="H350" s="289"/>
      <c r="I350" s="293"/>
      <c r="J350" s="293"/>
      <c r="K350" s="290"/>
      <c r="L350" s="284"/>
      <c r="M350" s="328"/>
      <c r="N350" s="227" t="s">
        <v>20</v>
      </c>
      <c r="O350" s="227" t="s">
        <v>21</v>
      </c>
      <c r="P350" s="227" t="s">
        <v>20</v>
      </c>
      <c r="Q350" s="285" t="s">
        <v>22</v>
      </c>
      <c r="R350" s="286"/>
      <c r="S350" s="328"/>
    </row>
    <row r="351" spans="1:19" ht="72" customHeight="1" x14ac:dyDescent="0.35">
      <c r="A351" s="4" t="s">
        <v>298</v>
      </c>
      <c r="B351" s="26" t="s">
        <v>474</v>
      </c>
      <c r="C351" s="92" t="s">
        <v>892</v>
      </c>
      <c r="D351" s="91" t="s">
        <v>893</v>
      </c>
      <c r="E351" s="238" t="s">
        <v>883</v>
      </c>
      <c r="F351" s="361" t="s">
        <v>117</v>
      </c>
      <c r="G351" s="361"/>
      <c r="H351" s="361" t="s">
        <v>718</v>
      </c>
      <c r="I351" s="361"/>
      <c r="J351" s="361"/>
      <c r="K351" s="361"/>
      <c r="L351" s="226" t="s">
        <v>413</v>
      </c>
      <c r="M351" s="26"/>
      <c r="N351" s="26"/>
      <c r="O351" s="26"/>
      <c r="P351" s="26"/>
      <c r="Q351" s="362"/>
      <c r="R351" s="363"/>
      <c r="S351" s="26"/>
    </row>
    <row r="352" spans="1:19" ht="72" customHeight="1" x14ac:dyDescent="0.35">
      <c r="A352" s="21"/>
      <c r="B352" s="21"/>
      <c r="C352" s="22"/>
      <c r="D352" s="22"/>
      <c r="E352" s="41"/>
      <c r="F352" s="364"/>
      <c r="G352" s="365"/>
      <c r="H352" s="364"/>
      <c r="I352" s="366"/>
      <c r="J352" s="366"/>
      <c r="K352" s="365"/>
      <c r="L352" s="41"/>
      <c r="M352" s="41">
        <f>SUM(M351)</f>
        <v>0</v>
      </c>
      <c r="N352" s="41"/>
      <c r="O352" s="41"/>
      <c r="P352" s="41"/>
      <c r="Q352" s="329"/>
      <c r="R352" s="306"/>
      <c r="S352" s="41"/>
    </row>
    <row r="353" spans="1:19" x14ac:dyDescent="0.35">
      <c r="A353" s="298" t="s">
        <v>10</v>
      </c>
      <c r="B353" s="299"/>
      <c r="C353" s="367" t="s">
        <v>475</v>
      </c>
      <c r="D353" s="367"/>
      <c r="E353" s="367"/>
      <c r="F353" s="367"/>
      <c r="G353" s="367"/>
      <c r="H353" s="367"/>
      <c r="I353" s="367"/>
      <c r="J353" s="367"/>
      <c r="K353" s="367"/>
      <c r="L353" s="367"/>
      <c r="M353" s="367"/>
      <c r="N353" s="367"/>
      <c r="O353" s="367"/>
      <c r="P353" s="367"/>
      <c r="Q353" s="367"/>
      <c r="R353" s="367"/>
      <c r="S353" s="367"/>
    </row>
    <row r="354" spans="1:19" ht="18" customHeight="1" x14ac:dyDescent="0.35">
      <c r="A354" s="375" t="s">
        <v>1315</v>
      </c>
      <c r="B354" s="376"/>
      <c r="C354" s="377"/>
      <c r="D354" s="378" t="s">
        <v>301</v>
      </c>
      <c r="E354" s="379"/>
      <c r="F354" s="379"/>
      <c r="G354" s="379"/>
      <c r="H354" s="379"/>
      <c r="I354" s="379"/>
      <c r="J354" s="379"/>
      <c r="K354" s="379"/>
      <c r="L354" s="379"/>
      <c r="M354" s="379"/>
      <c r="N354" s="379"/>
      <c r="O354" s="379"/>
      <c r="P354" s="379"/>
      <c r="Q354" s="379"/>
      <c r="R354" s="379"/>
      <c r="S354" s="380"/>
    </row>
    <row r="355" spans="1:19" ht="30" customHeight="1" x14ac:dyDescent="0.35">
      <c r="A355" s="352" t="s">
        <v>299</v>
      </c>
      <c r="B355" s="353"/>
      <c r="C355" s="381" t="s">
        <v>1366</v>
      </c>
      <c r="D355" s="65"/>
      <c r="E355" s="65" t="s">
        <v>3</v>
      </c>
      <c r="F355" s="319" t="s">
        <v>4</v>
      </c>
      <c r="G355" s="268"/>
      <c r="H355" s="319" t="s">
        <v>4</v>
      </c>
      <c r="I355" s="269"/>
      <c r="J355" s="269"/>
      <c r="K355" s="268"/>
      <c r="L355" s="65" t="s">
        <v>9</v>
      </c>
      <c r="M355" s="319" t="s">
        <v>6</v>
      </c>
      <c r="N355" s="269"/>
      <c r="O355" s="269"/>
      <c r="P355" s="269"/>
      <c r="Q355" s="269"/>
      <c r="R355" s="269"/>
      <c r="S355" s="268"/>
    </row>
    <row r="356" spans="1:19" ht="18" customHeight="1" x14ac:dyDescent="0.35">
      <c r="A356" s="354"/>
      <c r="B356" s="355"/>
      <c r="C356" s="382"/>
      <c r="D356" s="65" t="s">
        <v>7</v>
      </c>
      <c r="E356" s="65">
        <v>2025</v>
      </c>
      <c r="F356" s="319">
        <v>2029</v>
      </c>
      <c r="G356" s="268"/>
      <c r="H356" s="319">
        <v>2033</v>
      </c>
      <c r="I356" s="269"/>
      <c r="J356" s="269"/>
      <c r="K356" s="268"/>
      <c r="L356" s="65">
        <v>2037</v>
      </c>
      <c r="M356" s="383" t="s">
        <v>1110</v>
      </c>
      <c r="N356" s="262"/>
      <c r="O356" s="262"/>
      <c r="P356" s="262"/>
      <c r="Q356" s="262"/>
      <c r="R356" s="262"/>
      <c r="S356" s="263"/>
    </row>
    <row r="357" spans="1:19" ht="18" customHeight="1" x14ac:dyDescent="0.35">
      <c r="A357" s="356"/>
      <c r="B357" s="357"/>
      <c r="C357" s="382"/>
      <c r="D357" s="67" t="s">
        <v>8</v>
      </c>
      <c r="E357" s="98" t="s">
        <v>899</v>
      </c>
      <c r="F357" s="387" t="s">
        <v>27</v>
      </c>
      <c r="G357" s="388"/>
      <c r="H357" s="387" t="s">
        <v>35</v>
      </c>
      <c r="I357" s="389"/>
      <c r="J357" s="389"/>
      <c r="K357" s="388"/>
      <c r="L357" s="99" t="s">
        <v>28</v>
      </c>
      <c r="M357" s="384"/>
      <c r="N357" s="385"/>
      <c r="O357" s="385"/>
      <c r="P357" s="385"/>
      <c r="Q357" s="385"/>
      <c r="R357" s="385"/>
      <c r="S357" s="386"/>
    </row>
    <row r="358" spans="1:19" ht="18" customHeight="1" x14ac:dyDescent="0.35">
      <c r="A358" s="390" t="s">
        <v>45</v>
      </c>
      <c r="B358" s="391"/>
      <c r="C358" s="394" t="s">
        <v>11</v>
      </c>
      <c r="D358" s="282" t="s">
        <v>12</v>
      </c>
      <c r="E358" s="282" t="s">
        <v>6</v>
      </c>
      <c r="F358" s="285" t="s">
        <v>13</v>
      </c>
      <c r="G358" s="286"/>
      <c r="H358" s="285" t="s">
        <v>14</v>
      </c>
      <c r="I358" s="291"/>
      <c r="J358" s="291"/>
      <c r="K358" s="286"/>
      <c r="L358" s="282" t="s">
        <v>15</v>
      </c>
      <c r="M358" s="327" t="s">
        <v>16</v>
      </c>
      <c r="N358" s="324" t="s">
        <v>17</v>
      </c>
      <c r="O358" s="325"/>
      <c r="P358" s="325"/>
      <c r="Q358" s="325"/>
      <c r="R358" s="325"/>
      <c r="S358" s="326"/>
    </row>
    <row r="359" spans="1:19" ht="18" customHeight="1" x14ac:dyDescent="0.35">
      <c r="A359" s="332"/>
      <c r="B359" s="288"/>
      <c r="C359" s="395"/>
      <c r="D359" s="283"/>
      <c r="E359" s="283"/>
      <c r="F359" s="287"/>
      <c r="G359" s="288"/>
      <c r="H359" s="287"/>
      <c r="I359" s="292"/>
      <c r="J359" s="292"/>
      <c r="K359" s="288"/>
      <c r="L359" s="283"/>
      <c r="M359" s="328"/>
      <c r="N359" s="322" t="s">
        <v>38</v>
      </c>
      <c r="O359" s="323"/>
      <c r="P359" s="324" t="s">
        <v>18</v>
      </c>
      <c r="Q359" s="325"/>
      <c r="R359" s="326"/>
      <c r="S359" s="327" t="s">
        <v>19</v>
      </c>
    </row>
    <row r="360" spans="1:19" ht="18" customHeight="1" x14ac:dyDescent="0.35">
      <c r="A360" s="392"/>
      <c r="B360" s="393"/>
      <c r="C360" s="395"/>
      <c r="D360" s="283"/>
      <c r="E360" s="283"/>
      <c r="F360" s="287"/>
      <c r="G360" s="288"/>
      <c r="H360" s="287"/>
      <c r="I360" s="332"/>
      <c r="J360" s="332"/>
      <c r="K360" s="288"/>
      <c r="L360" s="283"/>
      <c r="M360" s="328"/>
      <c r="N360" s="227" t="s">
        <v>20</v>
      </c>
      <c r="O360" s="227" t="s">
        <v>21</v>
      </c>
      <c r="P360" s="227" t="s">
        <v>20</v>
      </c>
      <c r="Q360" s="285" t="s">
        <v>22</v>
      </c>
      <c r="R360" s="286"/>
      <c r="S360" s="328"/>
    </row>
    <row r="361" spans="1:19" ht="18" customHeight="1" x14ac:dyDescent="0.35">
      <c r="A361" s="232" t="s">
        <v>300</v>
      </c>
      <c r="B361" s="93" t="s">
        <v>894</v>
      </c>
      <c r="C361" s="94" t="s">
        <v>895</v>
      </c>
      <c r="D361" s="94" t="s">
        <v>896</v>
      </c>
      <c r="E361" s="238" t="s">
        <v>883</v>
      </c>
      <c r="F361" s="315" t="s">
        <v>117</v>
      </c>
      <c r="G361" s="315"/>
      <c r="H361" s="648"/>
      <c r="I361" s="681"/>
      <c r="J361" s="681"/>
      <c r="K361" s="649"/>
      <c r="L361" s="226" t="s">
        <v>413</v>
      </c>
      <c r="M361" s="28">
        <v>0</v>
      </c>
      <c r="N361" s="28"/>
      <c r="O361" s="28"/>
      <c r="P361" s="28"/>
      <c r="Q361" s="648"/>
      <c r="R361" s="649"/>
      <c r="S361" s="28"/>
    </row>
    <row r="362" spans="1:19" x14ac:dyDescent="0.35">
      <c r="A362" s="21"/>
      <c r="B362" s="21"/>
      <c r="C362" s="22"/>
      <c r="D362" s="22"/>
      <c r="E362" s="41"/>
      <c r="F362" s="364"/>
      <c r="G362" s="365"/>
      <c r="H362" s="364"/>
      <c r="I362" s="366"/>
      <c r="J362" s="366"/>
      <c r="K362" s="365"/>
      <c r="L362" s="41"/>
      <c r="M362" s="720">
        <f>SUM(M361)</f>
        <v>0</v>
      </c>
      <c r="N362" s="41"/>
      <c r="O362" s="41"/>
      <c r="P362" s="41"/>
      <c r="Q362" s="329"/>
      <c r="R362" s="306"/>
      <c r="S362" s="28"/>
    </row>
    <row r="363" spans="1:19" x14ac:dyDescent="0.35">
      <c r="A363" s="298" t="s">
        <v>10</v>
      </c>
      <c r="B363" s="299"/>
      <c r="C363" s="367" t="s">
        <v>475</v>
      </c>
      <c r="D363" s="367"/>
      <c r="E363" s="367"/>
      <c r="F363" s="367"/>
      <c r="G363" s="367"/>
      <c r="H363" s="367"/>
      <c r="I363" s="367"/>
      <c r="J363" s="367"/>
      <c r="K363" s="367"/>
      <c r="L363" s="367"/>
      <c r="M363" s="367"/>
      <c r="N363" s="367"/>
      <c r="O363" s="367"/>
      <c r="P363" s="367"/>
      <c r="Q363" s="367"/>
      <c r="R363" s="367"/>
      <c r="S363" s="367"/>
    </row>
    <row r="364" spans="1:19" ht="21" customHeight="1" x14ac:dyDescent="0.35">
      <c r="A364" s="369" t="s">
        <v>126</v>
      </c>
      <c r="B364" s="370"/>
      <c r="C364" s="371"/>
      <c r="D364" s="372" t="s">
        <v>127</v>
      </c>
      <c r="E364" s="373"/>
      <c r="F364" s="373"/>
      <c r="G364" s="373"/>
      <c r="H364" s="373"/>
      <c r="I364" s="373"/>
      <c r="J364" s="373"/>
      <c r="K364" s="373"/>
      <c r="L364" s="373"/>
      <c r="M364" s="373"/>
      <c r="N364" s="373"/>
      <c r="O364" s="373"/>
      <c r="P364" s="373"/>
      <c r="Q364" s="373"/>
      <c r="R364" s="373"/>
      <c r="S364" s="374"/>
    </row>
    <row r="365" spans="1:19" ht="18" customHeight="1" x14ac:dyDescent="0.35">
      <c r="A365" s="333" t="s">
        <v>166</v>
      </c>
      <c r="B365" s="334"/>
      <c r="C365" s="335"/>
      <c r="D365" s="336" t="s">
        <v>302</v>
      </c>
      <c r="E365" s="337"/>
      <c r="F365" s="337"/>
      <c r="G365" s="337"/>
      <c r="H365" s="337"/>
      <c r="I365" s="337"/>
      <c r="J365" s="337"/>
      <c r="K365" s="337"/>
      <c r="L365" s="338"/>
      <c r="M365" s="339" t="s">
        <v>1</v>
      </c>
      <c r="N365" s="340"/>
      <c r="O365" s="340"/>
      <c r="P365" s="340"/>
      <c r="Q365" s="341"/>
      <c r="R365" s="339" t="s">
        <v>23</v>
      </c>
      <c r="S365" s="341"/>
    </row>
    <row r="366" spans="1:19" ht="18" customHeight="1" x14ac:dyDescent="0.35">
      <c r="A366" s="342" t="s">
        <v>156</v>
      </c>
      <c r="B366" s="343"/>
      <c r="C366" s="348" t="s">
        <v>1346</v>
      </c>
      <c r="D366" s="229"/>
      <c r="E366" s="350" t="s">
        <v>3</v>
      </c>
      <c r="F366" s="350"/>
      <c r="G366" s="350" t="s">
        <v>4</v>
      </c>
      <c r="H366" s="350"/>
      <c r="I366" s="350" t="s">
        <v>5</v>
      </c>
      <c r="J366" s="350"/>
      <c r="K366" s="350"/>
      <c r="L366" s="350"/>
      <c r="M366" s="351" t="s">
        <v>6</v>
      </c>
      <c r="N366" s="351"/>
      <c r="O366" s="351"/>
      <c r="P366" s="351"/>
      <c r="Q366" s="351"/>
      <c r="R366" s="351"/>
      <c r="S366" s="351"/>
    </row>
    <row r="367" spans="1:19" ht="18" customHeight="1" x14ac:dyDescent="0.35">
      <c r="A367" s="344"/>
      <c r="B367" s="345"/>
      <c r="C367" s="349"/>
      <c r="D367" s="229" t="s">
        <v>7</v>
      </c>
      <c r="E367" s="350">
        <v>2025</v>
      </c>
      <c r="F367" s="350"/>
      <c r="G367" s="350">
        <v>2030</v>
      </c>
      <c r="H367" s="350"/>
      <c r="I367" s="350">
        <v>2036</v>
      </c>
      <c r="J367" s="350"/>
      <c r="K367" s="350"/>
      <c r="L367" s="350"/>
      <c r="M367" s="351" t="s">
        <v>36</v>
      </c>
      <c r="N367" s="351"/>
      <c r="O367" s="351"/>
      <c r="P367" s="351"/>
      <c r="Q367" s="351"/>
      <c r="R367" s="351"/>
      <c r="S367" s="351"/>
    </row>
    <row r="368" spans="1:19" ht="18" customHeight="1" x14ac:dyDescent="0.35">
      <c r="A368" s="346"/>
      <c r="B368" s="347"/>
      <c r="C368" s="349"/>
      <c r="D368" s="229" t="s">
        <v>8</v>
      </c>
      <c r="E368" s="474" t="s">
        <v>34</v>
      </c>
      <c r="F368" s="350"/>
      <c r="G368" s="475" t="s">
        <v>35</v>
      </c>
      <c r="H368" s="350"/>
      <c r="I368" s="475" t="s">
        <v>28</v>
      </c>
      <c r="J368" s="350"/>
      <c r="K368" s="350"/>
      <c r="L368" s="350"/>
      <c r="M368" s="351"/>
      <c r="N368" s="351"/>
      <c r="O368" s="351"/>
      <c r="P368" s="351"/>
      <c r="Q368" s="351"/>
      <c r="R368" s="351"/>
      <c r="S368" s="351"/>
    </row>
    <row r="369" spans="1:19" ht="18" customHeight="1" x14ac:dyDescent="0.35">
      <c r="A369" s="300" t="s">
        <v>167</v>
      </c>
      <c r="B369" s="301"/>
      <c r="C369" s="302"/>
      <c r="D369" s="330" t="s">
        <v>303</v>
      </c>
      <c r="E369" s="330"/>
      <c r="F369" s="330"/>
      <c r="G369" s="330"/>
      <c r="H369" s="330"/>
      <c r="I369" s="330"/>
      <c r="J369" s="330"/>
      <c r="K369" s="330"/>
      <c r="L369" s="330"/>
      <c r="M369" s="330"/>
      <c r="N369" s="330"/>
      <c r="O369" s="330"/>
      <c r="P369" s="330"/>
      <c r="Q369" s="330"/>
      <c r="R369" s="330"/>
      <c r="S369" s="331"/>
    </row>
    <row r="370" spans="1:19" ht="30" customHeight="1" x14ac:dyDescent="0.35">
      <c r="A370" s="352" t="s">
        <v>304</v>
      </c>
      <c r="B370" s="353"/>
      <c r="C370" s="358" t="s">
        <v>168</v>
      </c>
      <c r="D370" s="65"/>
      <c r="E370" s="65" t="s">
        <v>3</v>
      </c>
      <c r="F370" s="319" t="s">
        <v>4</v>
      </c>
      <c r="G370" s="268"/>
      <c r="H370" s="319" t="s">
        <v>4</v>
      </c>
      <c r="I370" s="269"/>
      <c r="J370" s="269"/>
      <c r="K370" s="268"/>
      <c r="L370" s="65" t="s">
        <v>9</v>
      </c>
      <c r="M370" s="319" t="s">
        <v>6</v>
      </c>
      <c r="N370" s="269"/>
      <c r="O370" s="269"/>
      <c r="P370" s="269"/>
      <c r="Q370" s="269"/>
      <c r="R370" s="269"/>
      <c r="S370" s="268"/>
    </row>
    <row r="371" spans="1:19" ht="30" customHeight="1" x14ac:dyDescent="0.35">
      <c r="A371" s="354"/>
      <c r="B371" s="355"/>
      <c r="C371" s="359"/>
      <c r="D371" s="65" t="s">
        <v>7</v>
      </c>
      <c r="E371" s="65">
        <v>2025</v>
      </c>
      <c r="F371" s="319">
        <v>2028</v>
      </c>
      <c r="G371" s="268"/>
      <c r="H371" s="319">
        <v>2032</v>
      </c>
      <c r="I371" s="269"/>
      <c r="J371" s="269"/>
      <c r="K371" s="268"/>
      <c r="L371" s="65">
        <v>2037</v>
      </c>
      <c r="M371" s="261"/>
      <c r="N371" s="262"/>
      <c r="O371" s="262"/>
      <c r="P371" s="262"/>
      <c r="Q371" s="262"/>
      <c r="R371" s="262"/>
      <c r="S371" s="263"/>
    </row>
    <row r="372" spans="1:19" x14ac:dyDescent="0.35">
      <c r="A372" s="356"/>
      <c r="B372" s="357"/>
      <c r="C372" s="360"/>
      <c r="D372" s="65" t="s">
        <v>8</v>
      </c>
      <c r="E372" s="65">
        <v>9500</v>
      </c>
      <c r="F372" s="267">
        <v>0.05</v>
      </c>
      <c r="G372" s="268"/>
      <c r="H372" s="267">
        <v>0.05</v>
      </c>
      <c r="I372" s="269"/>
      <c r="J372" s="269"/>
      <c r="K372" s="268"/>
      <c r="L372" s="66">
        <v>0.05</v>
      </c>
      <c r="M372" s="264"/>
      <c r="N372" s="265"/>
      <c r="O372" s="265"/>
      <c r="P372" s="265"/>
      <c r="Q372" s="265"/>
      <c r="R372" s="265"/>
      <c r="S372" s="266"/>
    </row>
    <row r="373" spans="1:19" ht="18" customHeight="1" x14ac:dyDescent="0.35">
      <c r="A373" s="273" t="s">
        <v>45</v>
      </c>
      <c r="B373" s="274"/>
      <c r="C373" s="279" t="s">
        <v>11</v>
      </c>
      <c r="D373" s="282" t="s">
        <v>12</v>
      </c>
      <c r="E373" s="282" t="s">
        <v>6</v>
      </c>
      <c r="F373" s="285" t="s">
        <v>13</v>
      </c>
      <c r="G373" s="286"/>
      <c r="H373" s="285" t="s">
        <v>14</v>
      </c>
      <c r="I373" s="291"/>
      <c r="J373" s="291"/>
      <c r="K373" s="286"/>
      <c r="L373" s="282" t="s">
        <v>15</v>
      </c>
      <c r="M373" s="327" t="s">
        <v>16</v>
      </c>
      <c r="N373" s="324" t="s">
        <v>17</v>
      </c>
      <c r="O373" s="325"/>
      <c r="P373" s="325"/>
      <c r="Q373" s="325"/>
      <c r="R373" s="325"/>
      <c r="S373" s="326"/>
    </row>
    <row r="374" spans="1:19" ht="18" customHeight="1" x14ac:dyDescent="0.35">
      <c r="A374" s="275"/>
      <c r="B374" s="276"/>
      <c r="C374" s="280"/>
      <c r="D374" s="283"/>
      <c r="E374" s="283"/>
      <c r="F374" s="287"/>
      <c r="G374" s="288"/>
      <c r="H374" s="287"/>
      <c r="I374" s="292"/>
      <c r="J374" s="292"/>
      <c r="K374" s="288"/>
      <c r="L374" s="283"/>
      <c r="M374" s="328"/>
      <c r="N374" s="322" t="s">
        <v>38</v>
      </c>
      <c r="O374" s="323"/>
      <c r="P374" s="324" t="s">
        <v>18</v>
      </c>
      <c r="Q374" s="325"/>
      <c r="R374" s="326"/>
      <c r="S374" s="327" t="s">
        <v>19</v>
      </c>
    </row>
    <row r="375" spans="1:19" ht="18" customHeight="1" x14ac:dyDescent="0.35">
      <c r="A375" s="277"/>
      <c r="B375" s="278"/>
      <c r="C375" s="281"/>
      <c r="D375" s="284"/>
      <c r="E375" s="284"/>
      <c r="F375" s="289"/>
      <c r="G375" s="290"/>
      <c r="H375" s="289"/>
      <c r="I375" s="293"/>
      <c r="J375" s="293"/>
      <c r="K375" s="290"/>
      <c r="L375" s="284"/>
      <c r="M375" s="368"/>
      <c r="N375" s="57" t="s">
        <v>20</v>
      </c>
      <c r="O375" s="57" t="s">
        <v>21</v>
      </c>
      <c r="P375" s="57" t="s">
        <v>20</v>
      </c>
      <c r="Q375" s="324" t="s">
        <v>22</v>
      </c>
      <c r="R375" s="326"/>
      <c r="S375" s="368"/>
    </row>
    <row r="376" spans="1:19" ht="90" customHeight="1" x14ac:dyDescent="0.35">
      <c r="A376" s="226" t="s">
        <v>157</v>
      </c>
      <c r="B376" s="202" t="s">
        <v>169</v>
      </c>
      <c r="C376" s="12" t="s">
        <v>204</v>
      </c>
      <c r="D376" s="15" t="s">
        <v>183</v>
      </c>
      <c r="E376" s="33" t="s">
        <v>184</v>
      </c>
      <c r="F376" s="316" t="s">
        <v>117</v>
      </c>
      <c r="G376" s="316"/>
      <c r="H376" s="316"/>
      <c r="I376" s="316"/>
      <c r="J376" s="316"/>
      <c r="K376" s="316"/>
      <c r="L376" s="226" t="s">
        <v>413</v>
      </c>
      <c r="M376" s="219">
        <v>8820000</v>
      </c>
      <c r="N376" s="237"/>
      <c r="O376" s="33" t="s">
        <v>189</v>
      </c>
      <c r="P376" s="220">
        <f>M376</f>
        <v>8820000</v>
      </c>
      <c r="Q376" s="317"/>
      <c r="R376" s="318"/>
      <c r="S376" s="237"/>
    </row>
    <row r="377" spans="1:19" ht="108" customHeight="1" x14ac:dyDescent="0.35">
      <c r="A377" s="226" t="s">
        <v>158</v>
      </c>
      <c r="B377" s="202" t="s">
        <v>170</v>
      </c>
      <c r="C377" s="14" t="s">
        <v>205</v>
      </c>
      <c r="D377" s="15" t="s">
        <v>183</v>
      </c>
      <c r="E377" s="33" t="s">
        <v>184</v>
      </c>
      <c r="F377" s="316" t="s">
        <v>117</v>
      </c>
      <c r="G377" s="316"/>
      <c r="H377" s="316"/>
      <c r="I377" s="316"/>
      <c r="J377" s="316"/>
      <c r="K377" s="316"/>
      <c r="L377" s="226" t="s">
        <v>413</v>
      </c>
      <c r="M377" s="219">
        <v>640000</v>
      </c>
      <c r="N377" s="228">
        <v>0</v>
      </c>
      <c r="O377" s="33" t="s">
        <v>190</v>
      </c>
      <c r="P377" s="220">
        <f t="shared" ref="P377:P383" si="4">M377</f>
        <v>640000</v>
      </c>
      <c r="Q377" s="317"/>
      <c r="R377" s="318"/>
      <c r="S377" s="237"/>
    </row>
    <row r="378" spans="1:19" ht="60" customHeight="1" x14ac:dyDescent="0.35">
      <c r="A378" s="226" t="s">
        <v>159</v>
      </c>
      <c r="B378" s="202" t="s">
        <v>171</v>
      </c>
      <c r="C378" s="12" t="s">
        <v>206</v>
      </c>
      <c r="D378" s="15" t="s">
        <v>183</v>
      </c>
      <c r="E378" s="33" t="s">
        <v>184</v>
      </c>
      <c r="F378" s="316" t="s">
        <v>117</v>
      </c>
      <c r="G378" s="316"/>
      <c r="H378" s="316"/>
      <c r="I378" s="316"/>
      <c r="J378" s="316"/>
      <c r="K378" s="316"/>
      <c r="L378" s="226" t="s">
        <v>413</v>
      </c>
      <c r="M378" s="219">
        <v>11500000</v>
      </c>
      <c r="N378" s="228">
        <v>0</v>
      </c>
      <c r="O378" s="33" t="s">
        <v>191</v>
      </c>
      <c r="P378" s="220">
        <f t="shared" si="4"/>
        <v>11500000</v>
      </c>
      <c r="Q378" s="317"/>
      <c r="R378" s="318"/>
      <c r="S378" s="237"/>
    </row>
    <row r="379" spans="1:19" ht="90" customHeight="1" x14ac:dyDescent="0.35">
      <c r="A379" s="226" t="s">
        <v>160</v>
      </c>
      <c r="B379" s="202" t="s">
        <v>172</v>
      </c>
      <c r="C379" s="16" t="s">
        <v>207</v>
      </c>
      <c r="D379" s="15" t="s">
        <v>183</v>
      </c>
      <c r="E379" s="33" t="s">
        <v>184</v>
      </c>
      <c r="F379" s="316" t="s">
        <v>117</v>
      </c>
      <c r="G379" s="316"/>
      <c r="H379" s="316"/>
      <c r="I379" s="316"/>
      <c r="J379" s="316"/>
      <c r="K379" s="316"/>
      <c r="L379" s="226" t="s">
        <v>413</v>
      </c>
      <c r="M379" s="219">
        <v>3300000</v>
      </c>
      <c r="N379" s="228">
        <v>0</v>
      </c>
      <c r="O379" s="33" t="s">
        <v>192</v>
      </c>
      <c r="P379" s="220">
        <f t="shared" si="4"/>
        <v>3300000</v>
      </c>
      <c r="Q379" s="317"/>
      <c r="R379" s="318"/>
      <c r="S379" s="237"/>
    </row>
    <row r="380" spans="1:19" ht="54" customHeight="1" x14ac:dyDescent="0.35">
      <c r="A380" s="226" t="s">
        <v>161</v>
      </c>
      <c r="B380" s="202" t="s">
        <v>173</v>
      </c>
      <c r="C380" s="12" t="s">
        <v>208</v>
      </c>
      <c r="D380" s="15" t="s">
        <v>183</v>
      </c>
      <c r="E380" s="33" t="s">
        <v>184</v>
      </c>
      <c r="F380" s="316" t="s">
        <v>117</v>
      </c>
      <c r="G380" s="316"/>
      <c r="H380" s="316"/>
      <c r="I380" s="316"/>
      <c r="J380" s="316"/>
      <c r="K380" s="316"/>
      <c r="L380" s="226" t="s">
        <v>413</v>
      </c>
      <c r="M380" s="219">
        <v>2500000</v>
      </c>
      <c r="N380" s="237"/>
      <c r="O380" s="33" t="s">
        <v>193</v>
      </c>
      <c r="P380" s="220">
        <f t="shared" si="4"/>
        <v>2500000</v>
      </c>
      <c r="Q380" s="317"/>
      <c r="R380" s="318"/>
      <c r="S380" s="237"/>
    </row>
    <row r="381" spans="1:19" ht="54" customHeight="1" x14ac:dyDescent="0.35">
      <c r="A381" s="226" t="s">
        <v>162</v>
      </c>
      <c r="B381" s="202" t="s">
        <v>174</v>
      </c>
      <c r="C381" s="12" t="s">
        <v>202</v>
      </c>
      <c r="D381" s="15" t="s">
        <v>183</v>
      </c>
      <c r="E381" s="33" t="s">
        <v>184</v>
      </c>
      <c r="F381" s="316" t="s">
        <v>117</v>
      </c>
      <c r="G381" s="316"/>
      <c r="H381" s="316" t="s">
        <v>185</v>
      </c>
      <c r="I381" s="316"/>
      <c r="J381" s="316"/>
      <c r="K381" s="316"/>
      <c r="L381" s="226" t="s">
        <v>413</v>
      </c>
      <c r="M381" s="219">
        <v>550000</v>
      </c>
      <c r="N381" s="237"/>
      <c r="O381" s="33" t="s">
        <v>194</v>
      </c>
      <c r="P381" s="220">
        <f t="shared" si="4"/>
        <v>550000</v>
      </c>
      <c r="Q381" s="317"/>
      <c r="R381" s="318"/>
      <c r="S381" s="237"/>
    </row>
    <row r="382" spans="1:19" ht="72" customHeight="1" x14ac:dyDescent="0.35">
      <c r="A382" s="226" t="s">
        <v>179</v>
      </c>
      <c r="B382" s="202" t="s">
        <v>175</v>
      </c>
      <c r="C382" s="12" t="s">
        <v>203</v>
      </c>
      <c r="D382" s="15" t="s">
        <v>183</v>
      </c>
      <c r="E382" s="33" t="s">
        <v>184</v>
      </c>
      <c r="F382" s="316" t="s">
        <v>117</v>
      </c>
      <c r="G382" s="316"/>
      <c r="H382" s="316"/>
      <c r="I382" s="316"/>
      <c r="J382" s="316"/>
      <c r="K382" s="316"/>
      <c r="L382" s="226" t="s">
        <v>413</v>
      </c>
      <c r="M382" s="219">
        <v>300000</v>
      </c>
      <c r="N382" s="237"/>
      <c r="O382" s="33" t="s">
        <v>195</v>
      </c>
      <c r="P382" s="220">
        <f t="shared" si="4"/>
        <v>300000</v>
      </c>
      <c r="Q382" s="317"/>
      <c r="R382" s="318"/>
      <c r="S382" s="237"/>
    </row>
    <row r="383" spans="1:19" ht="90" customHeight="1" x14ac:dyDescent="0.35">
      <c r="A383" s="226" t="s">
        <v>180</v>
      </c>
      <c r="B383" s="202" t="s">
        <v>176</v>
      </c>
      <c r="C383" s="12" t="s">
        <v>209</v>
      </c>
      <c r="D383" s="15" t="s">
        <v>183</v>
      </c>
      <c r="E383" s="33" t="s">
        <v>184</v>
      </c>
      <c r="F383" s="316" t="s">
        <v>117</v>
      </c>
      <c r="G383" s="316"/>
      <c r="H383" s="316" t="s">
        <v>186</v>
      </c>
      <c r="I383" s="316"/>
      <c r="J383" s="316"/>
      <c r="K383" s="316"/>
      <c r="L383" s="226" t="s">
        <v>413</v>
      </c>
      <c r="M383" s="219">
        <v>500000</v>
      </c>
      <c r="N383" s="237"/>
      <c r="O383" s="33" t="s">
        <v>196</v>
      </c>
      <c r="P383" s="220">
        <f t="shared" si="4"/>
        <v>500000</v>
      </c>
      <c r="Q383" s="317"/>
      <c r="R383" s="318"/>
      <c r="S383" s="237"/>
    </row>
    <row r="384" spans="1:19" ht="90" customHeight="1" x14ac:dyDescent="0.35">
      <c r="A384" s="226" t="s">
        <v>181</v>
      </c>
      <c r="B384" s="202" t="s">
        <v>177</v>
      </c>
      <c r="C384" s="12" t="s">
        <v>210</v>
      </c>
      <c r="D384" s="15" t="s">
        <v>183</v>
      </c>
      <c r="E384" s="33" t="s">
        <v>184</v>
      </c>
      <c r="F384" s="316" t="s">
        <v>117</v>
      </c>
      <c r="G384" s="316"/>
      <c r="H384" s="316" t="s">
        <v>187</v>
      </c>
      <c r="I384" s="316"/>
      <c r="J384" s="316"/>
      <c r="K384" s="316"/>
      <c r="L384" s="226" t="s">
        <v>413</v>
      </c>
      <c r="M384" s="219">
        <v>5500000</v>
      </c>
      <c r="N384" s="237"/>
      <c r="O384" s="33" t="s">
        <v>197</v>
      </c>
      <c r="P384" s="220"/>
      <c r="Q384" s="317"/>
      <c r="R384" s="318"/>
      <c r="S384" s="237">
        <v>5500000</v>
      </c>
    </row>
    <row r="385" spans="1:19" ht="90" customHeight="1" x14ac:dyDescent="0.35">
      <c r="A385" s="226" t="s">
        <v>182</v>
      </c>
      <c r="B385" s="53" t="s">
        <v>178</v>
      </c>
      <c r="C385" s="14" t="s">
        <v>211</v>
      </c>
      <c r="D385" s="15" t="s">
        <v>183</v>
      </c>
      <c r="E385" s="33" t="s">
        <v>184</v>
      </c>
      <c r="F385" s="316" t="s">
        <v>188</v>
      </c>
      <c r="G385" s="316"/>
      <c r="H385" s="316"/>
      <c r="I385" s="316"/>
      <c r="J385" s="316"/>
      <c r="K385" s="316"/>
      <c r="L385" s="226" t="s">
        <v>413</v>
      </c>
      <c r="M385" s="219"/>
      <c r="N385" s="237"/>
      <c r="O385" s="228"/>
      <c r="P385" s="220"/>
      <c r="Q385" s="317"/>
      <c r="R385" s="318"/>
      <c r="S385" s="237"/>
    </row>
    <row r="386" spans="1:19" ht="60" customHeight="1" x14ac:dyDescent="0.35">
      <c r="A386" s="226" t="s">
        <v>1275</v>
      </c>
      <c r="B386" s="82" t="s">
        <v>1265</v>
      </c>
      <c r="C386" s="190" t="s">
        <v>1266</v>
      </c>
      <c r="D386" s="15" t="s">
        <v>183</v>
      </c>
      <c r="E386" s="33" t="s">
        <v>1267</v>
      </c>
      <c r="F386" s="320" t="s">
        <v>1268</v>
      </c>
      <c r="G386" s="320"/>
      <c r="H386" s="320"/>
      <c r="I386" s="320"/>
      <c r="J386" s="320"/>
      <c r="K386" s="320"/>
      <c r="L386" s="226" t="s">
        <v>413</v>
      </c>
      <c r="M386" s="219"/>
      <c r="N386" s="237"/>
      <c r="O386" s="228"/>
      <c r="P386" s="220"/>
      <c r="Q386" s="304" t="s">
        <v>1262</v>
      </c>
      <c r="R386" s="321"/>
      <c r="S386" s="237"/>
    </row>
    <row r="387" spans="1:19" ht="60" customHeight="1" x14ac:dyDescent="0.35">
      <c r="A387" s="226" t="s">
        <v>1276</v>
      </c>
      <c r="B387" s="53" t="s">
        <v>1269</v>
      </c>
      <c r="C387" s="190" t="s">
        <v>1270</v>
      </c>
      <c r="D387" s="15" t="s">
        <v>183</v>
      </c>
      <c r="E387" s="33" t="s">
        <v>1267</v>
      </c>
      <c r="F387" s="320" t="s">
        <v>1268</v>
      </c>
      <c r="G387" s="320"/>
      <c r="H387" s="320"/>
      <c r="I387" s="320"/>
      <c r="J387" s="320"/>
      <c r="K387" s="320"/>
      <c r="L387" s="226" t="s">
        <v>413</v>
      </c>
      <c r="M387" s="219"/>
      <c r="N387" s="237"/>
      <c r="O387" s="228"/>
      <c r="P387" s="220"/>
      <c r="Q387" s="304" t="s">
        <v>1262</v>
      </c>
      <c r="R387" s="321"/>
      <c r="S387" s="237"/>
    </row>
    <row r="388" spans="1:19" ht="36" customHeight="1" x14ac:dyDescent="0.35">
      <c r="A388" s="226" t="s">
        <v>1277</v>
      </c>
      <c r="B388" s="232" t="s">
        <v>1278</v>
      </c>
      <c r="C388" s="190" t="s">
        <v>1279</v>
      </c>
      <c r="D388" s="232" t="s">
        <v>1271</v>
      </c>
      <c r="E388" s="232" t="s">
        <v>1272</v>
      </c>
      <c r="F388" s="312" t="s">
        <v>1273</v>
      </c>
      <c r="G388" s="312"/>
      <c r="H388" s="312" t="s">
        <v>1274</v>
      </c>
      <c r="I388" s="312"/>
      <c r="J388" s="312"/>
      <c r="K388" s="311"/>
      <c r="L388" s="226" t="s">
        <v>413</v>
      </c>
      <c r="M388" s="219">
        <v>275000</v>
      </c>
      <c r="N388" s="237"/>
      <c r="O388" s="228"/>
      <c r="P388" s="220"/>
      <c r="Q388" s="304"/>
      <c r="R388" s="321"/>
      <c r="S388" s="191">
        <v>275000</v>
      </c>
    </row>
    <row r="389" spans="1:19" ht="36" customHeight="1" x14ac:dyDescent="0.35">
      <c r="A389" s="21"/>
      <c r="B389" s="22"/>
      <c r="C389" s="22"/>
      <c r="D389" s="22"/>
      <c r="E389" s="22"/>
      <c r="F389" s="22"/>
      <c r="G389" s="22"/>
      <c r="H389" s="22"/>
      <c r="I389" s="22"/>
      <c r="J389" s="22"/>
      <c r="K389" s="22"/>
      <c r="L389" s="22"/>
      <c r="M389" s="24">
        <f>SUM(M376:M388)</f>
        <v>33885000</v>
      </c>
      <c r="N389" s="24">
        <f t="shared" ref="N389:S389" si="5">SUM(N376:N388)</f>
        <v>0</v>
      </c>
      <c r="O389" s="24">
        <f t="shared" si="5"/>
        <v>0</v>
      </c>
      <c r="P389" s="24">
        <f t="shared" si="5"/>
        <v>28110000</v>
      </c>
      <c r="Q389" s="24">
        <f t="shared" si="5"/>
        <v>0</v>
      </c>
      <c r="R389" s="24">
        <f t="shared" si="5"/>
        <v>0</v>
      </c>
      <c r="S389" s="24">
        <f t="shared" si="5"/>
        <v>5775000</v>
      </c>
    </row>
    <row r="390" spans="1:19" x14ac:dyDescent="0.35">
      <c r="A390" s="298" t="s">
        <v>10</v>
      </c>
      <c r="B390" s="299"/>
      <c r="C390" s="682" t="s">
        <v>1107</v>
      </c>
      <c r="D390" s="683"/>
      <c r="E390" s="683"/>
      <c r="F390" s="683"/>
      <c r="G390" s="683"/>
      <c r="H390" s="683"/>
      <c r="I390" s="683"/>
      <c r="J390" s="683"/>
      <c r="K390" s="683"/>
      <c r="L390" s="683"/>
      <c r="M390" s="683"/>
      <c r="N390" s="683"/>
      <c r="O390" s="683"/>
      <c r="P390" s="683"/>
      <c r="Q390" s="683"/>
      <c r="R390" s="684"/>
      <c r="S390" s="43"/>
    </row>
    <row r="391" spans="1:19" ht="21" customHeight="1" x14ac:dyDescent="0.35">
      <c r="A391" s="369" t="s">
        <v>128</v>
      </c>
      <c r="B391" s="370"/>
      <c r="C391" s="371"/>
      <c r="D391" s="513" t="s">
        <v>130</v>
      </c>
      <c r="E391" s="514"/>
      <c r="F391" s="514"/>
      <c r="G391" s="514"/>
      <c r="H391" s="514"/>
      <c r="I391" s="514"/>
      <c r="J391" s="514"/>
      <c r="K391" s="514"/>
      <c r="L391" s="514"/>
      <c r="M391" s="514"/>
      <c r="N391" s="514"/>
      <c r="O391" s="514"/>
      <c r="P391" s="514"/>
      <c r="Q391" s="514"/>
      <c r="R391" s="514"/>
      <c r="S391" s="515"/>
    </row>
    <row r="392" spans="1:19" ht="18" customHeight="1" x14ac:dyDescent="0.35">
      <c r="A392" s="636" t="s">
        <v>146</v>
      </c>
      <c r="B392" s="637"/>
      <c r="C392" s="638"/>
      <c r="D392" s="653" t="s">
        <v>1316</v>
      </c>
      <c r="E392" s="654"/>
      <c r="F392" s="654"/>
      <c r="G392" s="654"/>
      <c r="H392" s="654"/>
      <c r="I392" s="654"/>
      <c r="J392" s="654"/>
      <c r="K392" s="654"/>
      <c r="L392" s="655"/>
      <c r="M392" s="656" t="s">
        <v>1</v>
      </c>
      <c r="N392" s="657"/>
      <c r="O392" s="657"/>
      <c r="P392" s="657"/>
      <c r="Q392" s="658"/>
      <c r="R392" s="656" t="s">
        <v>863</v>
      </c>
      <c r="S392" s="658"/>
    </row>
    <row r="393" spans="1:19" ht="18" customHeight="1" x14ac:dyDescent="0.35">
      <c r="A393" s="509" t="s">
        <v>147</v>
      </c>
      <c r="B393" s="509"/>
      <c r="C393" s="509" t="s">
        <v>131</v>
      </c>
      <c r="D393" s="235"/>
      <c r="E393" s="509" t="s">
        <v>3</v>
      </c>
      <c r="F393" s="509"/>
      <c r="G393" s="509" t="s">
        <v>4</v>
      </c>
      <c r="H393" s="509"/>
      <c r="I393" s="509" t="s">
        <v>5</v>
      </c>
      <c r="J393" s="509"/>
      <c r="K393" s="509"/>
      <c r="L393" s="509"/>
      <c r="M393" s="509" t="s">
        <v>6</v>
      </c>
      <c r="N393" s="509"/>
      <c r="O393" s="509"/>
      <c r="P393" s="509"/>
      <c r="Q393" s="509"/>
      <c r="R393" s="509"/>
      <c r="S393" s="509"/>
    </row>
    <row r="394" spans="1:19" x14ac:dyDescent="0.35">
      <c r="A394" s="509"/>
      <c r="B394" s="509"/>
      <c r="C394" s="509"/>
      <c r="D394" s="235" t="s">
        <v>7</v>
      </c>
      <c r="E394" s="509">
        <v>2025</v>
      </c>
      <c r="F394" s="509"/>
      <c r="G394" s="509">
        <v>2031</v>
      </c>
      <c r="H394" s="509"/>
      <c r="I394" s="509">
        <v>2037</v>
      </c>
      <c r="J394" s="509"/>
      <c r="K394" s="509"/>
      <c r="L394" s="509"/>
      <c r="M394" s="509" t="s">
        <v>36</v>
      </c>
      <c r="N394" s="509"/>
      <c r="O394" s="509"/>
      <c r="P394" s="509"/>
      <c r="Q394" s="509"/>
      <c r="R394" s="509"/>
      <c r="S394" s="509"/>
    </row>
    <row r="395" spans="1:19" x14ac:dyDescent="0.35">
      <c r="A395" s="509"/>
      <c r="B395" s="509"/>
      <c r="C395" s="509"/>
      <c r="D395" s="235" t="s">
        <v>8</v>
      </c>
      <c r="E395" s="509" t="s">
        <v>34</v>
      </c>
      <c r="F395" s="509"/>
      <c r="G395" s="509" t="s">
        <v>35</v>
      </c>
      <c r="H395" s="509"/>
      <c r="I395" s="509" t="s">
        <v>28</v>
      </c>
      <c r="J395" s="509"/>
      <c r="K395" s="509"/>
      <c r="L395" s="509"/>
      <c r="M395" s="509"/>
      <c r="N395" s="509"/>
      <c r="O395" s="509"/>
      <c r="P395" s="509"/>
      <c r="Q395" s="509"/>
      <c r="R395" s="509"/>
      <c r="S395" s="509"/>
    </row>
    <row r="396" spans="1:19" ht="18" customHeight="1" x14ac:dyDescent="0.35">
      <c r="A396" s="506" t="s">
        <v>200</v>
      </c>
      <c r="B396" s="507"/>
      <c r="C396" s="508"/>
      <c r="D396" s="330" t="s">
        <v>132</v>
      </c>
      <c r="E396" s="330"/>
      <c r="F396" s="330"/>
      <c r="G396" s="330"/>
      <c r="H396" s="330"/>
      <c r="I396" s="330"/>
      <c r="J396" s="330"/>
      <c r="K396" s="330"/>
      <c r="L396" s="330"/>
      <c r="M396" s="330"/>
      <c r="N396" s="330"/>
      <c r="O396" s="330"/>
      <c r="P396" s="330"/>
      <c r="Q396" s="330"/>
      <c r="R396" s="330"/>
      <c r="S396" s="331"/>
    </row>
    <row r="397" spans="1:19" ht="30" customHeight="1" x14ac:dyDescent="0.35">
      <c r="A397" s="352" t="s">
        <v>148</v>
      </c>
      <c r="B397" s="353"/>
      <c r="C397" s="386" t="s">
        <v>133</v>
      </c>
      <c r="D397" s="65"/>
      <c r="E397" s="65" t="s">
        <v>3</v>
      </c>
      <c r="F397" s="319" t="s">
        <v>4</v>
      </c>
      <c r="G397" s="268"/>
      <c r="H397" s="319" t="s">
        <v>4</v>
      </c>
      <c r="I397" s="269"/>
      <c r="J397" s="269"/>
      <c r="K397" s="268"/>
      <c r="L397" s="65" t="s">
        <v>9</v>
      </c>
      <c r="M397" s="319" t="s">
        <v>6</v>
      </c>
      <c r="N397" s="269"/>
      <c r="O397" s="269"/>
      <c r="P397" s="269"/>
      <c r="Q397" s="269"/>
      <c r="R397" s="269"/>
      <c r="S397" s="268"/>
    </row>
    <row r="398" spans="1:19" ht="18" customHeight="1" x14ac:dyDescent="0.35">
      <c r="A398" s="354"/>
      <c r="B398" s="355"/>
      <c r="C398" s="386"/>
      <c r="D398" s="65" t="s">
        <v>7</v>
      </c>
      <c r="E398" s="65">
        <v>2025</v>
      </c>
      <c r="F398" s="319">
        <v>2029</v>
      </c>
      <c r="G398" s="268"/>
      <c r="H398" s="319">
        <v>2033</v>
      </c>
      <c r="I398" s="269"/>
      <c r="J398" s="269"/>
      <c r="K398" s="268"/>
      <c r="L398" s="65">
        <v>2037</v>
      </c>
      <c r="M398" s="383" t="s">
        <v>932</v>
      </c>
      <c r="N398" s="262"/>
      <c r="O398" s="262"/>
      <c r="P398" s="262"/>
      <c r="Q398" s="262"/>
      <c r="R398" s="262"/>
      <c r="S398" s="263"/>
    </row>
    <row r="399" spans="1:19" ht="18" customHeight="1" x14ac:dyDescent="0.35">
      <c r="A399" s="356"/>
      <c r="B399" s="357"/>
      <c r="C399" s="471"/>
      <c r="D399" s="65" t="s">
        <v>8</v>
      </c>
      <c r="E399" s="66">
        <v>0.3</v>
      </c>
      <c r="F399" s="267">
        <v>0.5</v>
      </c>
      <c r="G399" s="268"/>
      <c r="H399" s="267">
        <v>0.6</v>
      </c>
      <c r="I399" s="269"/>
      <c r="J399" s="269"/>
      <c r="K399" s="268"/>
      <c r="L399" s="66">
        <v>0.8</v>
      </c>
      <c r="M399" s="264"/>
      <c r="N399" s="265"/>
      <c r="O399" s="265"/>
      <c r="P399" s="265"/>
      <c r="Q399" s="265"/>
      <c r="R399" s="265"/>
      <c r="S399" s="266"/>
    </row>
    <row r="400" spans="1:19" ht="18" customHeight="1" x14ac:dyDescent="0.35">
      <c r="A400" s="273" t="s">
        <v>45</v>
      </c>
      <c r="B400" s="274"/>
      <c r="C400" s="279" t="s">
        <v>11</v>
      </c>
      <c r="D400" s="282" t="s">
        <v>12</v>
      </c>
      <c r="E400" s="282" t="s">
        <v>6</v>
      </c>
      <c r="F400" s="285" t="s">
        <v>13</v>
      </c>
      <c r="G400" s="286"/>
      <c r="H400" s="285" t="s">
        <v>14</v>
      </c>
      <c r="I400" s="291"/>
      <c r="J400" s="291"/>
      <c r="K400" s="286"/>
      <c r="L400" s="282" t="s">
        <v>15</v>
      </c>
      <c r="M400" s="327" t="s">
        <v>16</v>
      </c>
      <c r="N400" s="324" t="s">
        <v>17</v>
      </c>
      <c r="O400" s="325"/>
      <c r="P400" s="325"/>
      <c r="Q400" s="325"/>
      <c r="R400" s="325"/>
      <c r="S400" s="326"/>
    </row>
    <row r="401" spans="1:19" ht="18" customHeight="1" x14ac:dyDescent="0.35">
      <c r="A401" s="275"/>
      <c r="B401" s="276"/>
      <c r="C401" s="280"/>
      <c r="D401" s="283"/>
      <c r="E401" s="283"/>
      <c r="F401" s="287"/>
      <c r="G401" s="288"/>
      <c r="H401" s="287"/>
      <c r="I401" s="292"/>
      <c r="J401" s="292"/>
      <c r="K401" s="288"/>
      <c r="L401" s="283"/>
      <c r="M401" s="328"/>
      <c r="N401" s="322" t="s">
        <v>38</v>
      </c>
      <c r="O401" s="323"/>
      <c r="P401" s="324" t="s">
        <v>18</v>
      </c>
      <c r="Q401" s="325"/>
      <c r="R401" s="326"/>
      <c r="S401" s="327" t="s">
        <v>19</v>
      </c>
    </row>
    <row r="402" spans="1:19" ht="18" customHeight="1" x14ac:dyDescent="0.35">
      <c r="A402" s="277"/>
      <c r="B402" s="278"/>
      <c r="C402" s="280"/>
      <c r="D402" s="284"/>
      <c r="E402" s="283"/>
      <c r="F402" s="287"/>
      <c r="G402" s="288"/>
      <c r="H402" s="289"/>
      <c r="I402" s="293"/>
      <c r="J402" s="293"/>
      <c r="K402" s="290"/>
      <c r="L402" s="283"/>
      <c r="M402" s="328"/>
      <c r="N402" s="227" t="s">
        <v>20</v>
      </c>
      <c r="O402" s="227" t="s">
        <v>21</v>
      </c>
      <c r="P402" s="227" t="s">
        <v>20</v>
      </c>
      <c r="Q402" s="285" t="s">
        <v>22</v>
      </c>
      <c r="R402" s="286"/>
      <c r="S402" s="328"/>
    </row>
    <row r="403" spans="1:19" ht="18" customHeight="1" x14ac:dyDescent="0.35">
      <c r="A403" s="45" t="s">
        <v>149</v>
      </c>
      <c r="B403" s="45" t="s">
        <v>481</v>
      </c>
      <c r="C403" s="42" t="s">
        <v>482</v>
      </c>
      <c r="D403" s="44" t="s">
        <v>812</v>
      </c>
      <c r="E403" s="232" t="s">
        <v>483</v>
      </c>
      <c r="F403" s="315" t="s">
        <v>117</v>
      </c>
      <c r="G403" s="315"/>
      <c r="H403" s="496"/>
      <c r="I403" s="496"/>
      <c r="J403" s="496"/>
      <c r="K403" s="496"/>
      <c r="L403" s="232">
        <v>2026</v>
      </c>
      <c r="M403" s="116" t="s">
        <v>811</v>
      </c>
      <c r="N403" s="28"/>
      <c r="O403" s="28"/>
      <c r="P403" s="28"/>
      <c r="Q403" s="661"/>
      <c r="R403" s="661"/>
      <c r="S403" s="28"/>
    </row>
    <row r="404" spans="1:19" ht="234" x14ac:dyDescent="0.35">
      <c r="A404" s="45" t="s">
        <v>150</v>
      </c>
      <c r="B404" s="226" t="s">
        <v>134</v>
      </c>
      <c r="C404" s="12" t="s">
        <v>712</v>
      </c>
      <c r="D404" s="15" t="s">
        <v>484</v>
      </c>
      <c r="E404" s="226" t="s">
        <v>485</v>
      </c>
      <c r="F404" s="315" t="s">
        <v>117</v>
      </c>
      <c r="G404" s="315"/>
      <c r="H404" s="316" t="s">
        <v>713</v>
      </c>
      <c r="I404" s="316"/>
      <c r="J404" s="316"/>
      <c r="K404" s="316"/>
      <c r="L404" s="73" t="s">
        <v>33</v>
      </c>
      <c r="M404" s="117">
        <v>175000</v>
      </c>
      <c r="N404" s="58">
        <v>100000</v>
      </c>
      <c r="O404" s="46"/>
      <c r="P404" s="46">
        <v>0</v>
      </c>
      <c r="Q404" s="659"/>
      <c r="R404" s="660"/>
      <c r="S404" s="83">
        <v>75000</v>
      </c>
    </row>
    <row r="405" spans="1:19" ht="90" x14ac:dyDescent="0.35">
      <c r="A405" s="45" t="s">
        <v>151</v>
      </c>
      <c r="B405" s="226" t="s">
        <v>135</v>
      </c>
      <c r="C405" s="14" t="s">
        <v>486</v>
      </c>
      <c r="D405" s="226" t="s">
        <v>487</v>
      </c>
      <c r="E405" s="226" t="s">
        <v>485</v>
      </c>
      <c r="F405" s="315" t="s">
        <v>117</v>
      </c>
      <c r="G405" s="315"/>
      <c r="H405" s="316"/>
      <c r="I405" s="316"/>
      <c r="J405" s="316"/>
      <c r="K405" s="316"/>
      <c r="L405" s="226" t="s">
        <v>1116</v>
      </c>
      <c r="M405" s="118" t="s">
        <v>811</v>
      </c>
      <c r="N405" s="228">
        <v>0</v>
      </c>
      <c r="O405" s="228"/>
      <c r="P405" s="228">
        <v>0</v>
      </c>
      <c r="Q405" s="317"/>
      <c r="R405" s="318"/>
      <c r="S405" s="237"/>
    </row>
    <row r="406" spans="1:19" ht="90" x14ac:dyDescent="0.35">
      <c r="A406" s="45" t="s">
        <v>152</v>
      </c>
      <c r="B406" s="226" t="s">
        <v>136</v>
      </c>
      <c r="C406" s="12" t="s">
        <v>488</v>
      </c>
      <c r="D406" s="15" t="s">
        <v>813</v>
      </c>
      <c r="E406" s="226" t="s">
        <v>485</v>
      </c>
      <c r="F406" s="315" t="s">
        <v>117</v>
      </c>
      <c r="G406" s="315"/>
      <c r="H406" s="316"/>
      <c r="I406" s="316"/>
      <c r="J406" s="316"/>
      <c r="K406" s="316"/>
      <c r="L406" s="226" t="s">
        <v>1116</v>
      </c>
      <c r="M406" s="118" t="s">
        <v>811</v>
      </c>
      <c r="N406" s="228">
        <v>0</v>
      </c>
      <c r="O406" s="228"/>
      <c r="P406" s="228">
        <v>0</v>
      </c>
      <c r="Q406" s="317"/>
      <c r="R406" s="318"/>
      <c r="S406" s="237"/>
    </row>
    <row r="407" spans="1:19" ht="144" x14ac:dyDescent="0.35">
      <c r="A407" s="45" t="s">
        <v>153</v>
      </c>
      <c r="B407" s="226" t="s">
        <v>137</v>
      </c>
      <c r="C407" s="16" t="s">
        <v>489</v>
      </c>
      <c r="D407" s="15" t="s">
        <v>490</v>
      </c>
      <c r="E407" s="226" t="s">
        <v>491</v>
      </c>
      <c r="F407" s="315" t="s">
        <v>117</v>
      </c>
      <c r="G407" s="315"/>
      <c r="H407" s="316" t="s">
        <v>713</v>
      </c>
      <c r="I407" s="316"/>
      <c r="J407" s="316"/>
      <c r="K407" s="316"/>
      <c r="L407" s="226" t="s">
        <v>1116</v>
      </c>
      <c r="M407" s="118" t="s">
        <v>811</v>
      </c>
      <c r="N407" s="228" t="s">
        <v>811</v>
      </c>
      <c r="O407" s="228"/>
      <c r="P407" s="228">
        <v>0</v>
      </c>
      <c r="Q407" s="317"/>
      <c r="R407" s="318"/>
      <c r="S407" s="237"/>
    </row>
    <row r="408" spans="1:19" x14ac:dyDescent="0.35">
      <c r="A408" s="21"/>
      <c r="B408" s="22"/>
      <c r="C408" s="22"/>
      <c r="D408" s="22"/>
      <c r="E408" s="22"/>
      <c r="F408" s="22"/>
      <c r="G408" s="22"/>
      <c r="H408" s="22"/>
      <c r="I408" s="22"/>
      <c r="J408" s="22"/>
      <c r="K408" s="22"/>
      <c r="L408" s="22"/>
      <c r="M408" s="24">
        <f>SUM(M403:M407)</f>
        <v>175000</v>
      </c>
      <c r="N408" s="24">
        <f t="shared" ref="N408:S408" si="6">SUM(N403:N407)</f>
        <v>100000</v>
      </c>
      <c r="O408" s="24">
        <f t="shared" si="6"/>
        <v>0</v>
      </c>
      <c r="P408" s="24">
        <f t="shared" si="6"/>
        <v>0</v>
      </c>
      <c r="Q408" s="24">
        <f t="shared" si="6"/>
        <v>0</v>
      </c>
      <c r="R408" s="24">
        <f t="shared" si="6"/>
        <v>0</v>
      </c>
      <c r="S408" s="24">
        <f t="shared" si="6"/>
        <v>75000</v>
      </c>
    </row>
    <row r="409" spans="1:19" x14ac:dyDescent="0.35">
      <c r="A409" s="298" t="s">
        <v>10</v>
      </c>
      <c r="B409" s="299"/>
      <c r="C409" s="662" t="s">
        <v>1150</v>
      </c>
      <c r="D409" s="663"/>
      <c r="E409" s="663"/>
      <c r="F409" s="663"/>
      <c r="G409" s="663"/>
      <c r="H409" s="663"/>
      <c r="I409" s="663"/>
      <c r="J409" s="663"/>
      <c r="K409" s="663"/>
      <c r="L409" s="663"/>
      <c r="M409" s="663"/>
      <c r="N409" s="663"/>
      <c r="O409" s="663"/>
      <c r="P409" s="663"/>
      <c r="Q409" s="663"/>
      <c r="R409" s="663"/>
      <c r="S409" s="663"/>
    </row>
    <row r="410" spans="1:19" ht="18" customHeight="1" x14ac:dyDescent="0.35">
      <c r="A410" s="667" t="s">
        <v>199</v>
      </c>
      <c r="B410" s="651"/>
      <c r="C410" s="668"/>
      <c r="D410" s="416" t="s">
        <v>1317</v>
      </c>
      <c r="E410" s="417"/>
      <c r="F410" s="417"/>
      <c r="G410" s="417"/>
      <c r="H410" s="417"/>
      <c r="I410" s="417"/>
      <c r="J410" s="417"/>
      <c r="K410" s="417"/>
      <c r="L410" s="417"/>
      <c r="M410" s="417"/>
      <c r="N410" s="417"/>
      <c r="O410" s="417"/>
      <c r="P410" s="417"/>
      <c r="Q410" s="417"/>
      <c r="R410" s="417"/>
      <c r="S410" s="331"/>
    </row>
    <row r="411" spans="1:19" ht="30" customHeight="1" x14ac:dyDescent="0.35">
      <c r="A411" s="352" t="s">
        <v>154</v>
      </c>
      <c r="B411" s="353"/>
      <c r="C411" s="669" t="s">
        <v>1318</v>
      </c>
      <c r="D411" s="65"/>
      <c r="E411" s="65" t="s">
        <v>3</v>
      </c>
      <c r="F411" s="319" t="s">
        <v>4</v>
      </c>
      <c r="G411" s="268"/>
      <c r="H411" s="319" t="s">
        <v>4</v>
      </c>
      <c r="I411" s="269"/>
      <c r="J411" s="269"/>
      <c r="K411" s="268"/>
      <c r="L411" s="65" t="s">
        <v>9</v>
      </c>
      <c r="M411" s="319" t="s">
        <v>6</v>
      </c>
      <c r="N411" s="269"/>
      <c r="O411" s="269"/>
      <c r="P411" s="269"/>
      <c r="Q411" s="269"/>
      <c r="R411" s="269"/>
      <c r="S411" s="268"/>
    </row>
    <row r="412" spans="1:19" ht="18" customHeight="1" x14ac:dyDescent="0.35">
      <c r="A412" s="354"/>
      <c r="B412" s="355"/>
      <c r="C412" s="382"/>
      <c r="D412" s="65" t="s">
        <v>7</v>
      </c>
      <c r="E412" s="65">
        <v>2025</v>
      </c>
      <c r="F412" s="319">
        <v>2029</v>
      </c>
      <c r="G412" s="268"/>
      <c r="H412" s="319">
        <v>2033</v>
      </c>
      <c r="I412" s="269"/>
      <c r="J412" s="269"/>
      <c r="K412" s="268"/>
      <c r="L412" s="65">
        <v>2037</v>
      </c>
      <c r="M412" s="383" t="s">
        <v>932</v>
      </c>
      <c r="N412" s="262"/>
      <c r="O412" s="262"/>
      <c r="P412" s="262"/>
      <c r="Q412" s="262"/>
      <c r="R412" s="262"/>
      <c r="S412" s="263"/>
    </row>
    <row r="413" spans="1:19" ht="18" customHeight="1" x14ac:dyDescent="0.35">
      <c r="A413" s="356"/>
      <c r="B413" s="357"/>
      <c r="C413" s="382"/>
      <c r="D413" s="67" t="s">
        <v>8</v>
      </c>
      <c r="E413" s="84">
        <v>0.2</v>
      </c>
      <c r="F413" s="489">
        <v>0.3</v>
      </c>
      <c r="G413" s="263"/>
      <c r="H413" s="489">
        <v>0.5</v>
      </c>
      <c r="I413" s="262"/>
      <c r="J413" s="262"/>
      <c r="K413" s="263"/>
      <c r="L413" s="84">
        <v>0.8</v>
      </c>
      <c r="M413" s="384"/>
      <c r="N413" s="385"/>
      <c r="O413" s="385"/>
      <c r="P413" s="385"/>
      <c r="Q413" s="385"/>
      <c r="R413" s="385"/>
      <c r="S413" s="386"/>
    </row>
    <row r="414" spans="1:19" ht="18" customHeight="1" x14ac:dyDescent="0.35">
      <c r="A414" s="390" t="s">
        <v>45</v>
      </c>
      <c r="B414" s="391"/>
      <c r="C414" s="394" t="s">
        <v>11</v>
      </c>
      <c r="D414" s="282" t="s">
        <v>12</v>
      </c>
      <c r="E414" s="282" t="s">
        <v>6</v>
      </c>
      <c r="F414" s="285" t="s">
        <v>13</v>
      </c>
      <c r="G414" s="286"/>
      <c r="H414" s="285" t="s">
        <v>14</v>
      </c>
      <c r="I414" s="291"/>
      <c r="J414" s="291"/>
      <c r="K414" s="286"/>
      <c r="L414" s="282" t="s">
        <v>15</v>
      </c>
      <c r="M414" s="327" t="s">
        <v>16</v>
      </c>
      <c r="N414" s="324" t="s">
        <v>17</v>
      </c>
      <c r="O414" s="325"/>
      <c r="P414" s="325"/>
      <c r="Q414" s="325"/>
      <c r="R414" s="325"/>
      <c r="S414" s="326"/>
    </row>
    <row r="415" spans="1:19" ht="18" customHeight="1" x14ac:dyDescent="0.35">
      <c r="A415" s="332"/>
      <c r="B415" s="288"/>
      <c r="C415" s="395"/>
      <c r="D415" s="283"/>
      <c r="E415" s="283"/>
      <c r="F415" s="287"/>
      <c r="G415" s="288"/>
      <c r="H415" s="287"/>
      <c r="I415" s="292"/>
      <c r="J415" s="292"/>
      <c r="K415" s="288"/>
      <c r="L415" s="283"/>
      <c r="M415" s="328"/>
      <c r="N415" s="322" t="s">
        <v>38</v>
      </c>
      <c r="O415" s="323"/>
      <c r="P415" s="324" t="s">
        <v>18</v>
      </c>
      <c r="Q415" s="325"/>
      <c r="R415" s="326"/>
      <c r="S415" s="327" t="s">
        <v>19</v>
      </c>
    </row>
    <row r="416" spans="1:19" ht="18" customHeight="1" x14ac:dyDescent="0.35">
      <c r="A416" s="392"/>
      <c r="B416" s="393"/>
      <c r="C416" s="396"/>
      <c r="D416" s="284"/>
      <c r="E416" s="284"/>
      <c r="F416" s="289"/>
      <c r="G416" s="290"/>
      <c r="H416" s="289"/>
      <c r="I416" s="293"/>
      <c r="J416" s="293"/>
      <c r="K416" s="290"/>
      <c r="L416" s="284"/>
      <c r="M416" s="328"/>
      <c r="N416" s="227" t="s">
        <v>20</v>
      </c>
      <c r="O416" s="227" t="s">
        <v>21</v>
      </c>
      <c r="P416" s="227" t="s">
        <v>20</v>
      </c>
      <c r="Q416" s="285" t="s">
        <v>22</v>
      </c>
      <c r="R416" s="286"/>
      <c r="S416" s="328"/>
    </row>
    <row r="417" spans="1:19" ht="18" customHeight="1" x14ac:dyDescent="0.35">
      <c r="A417" s="4" t="s">
        <v>163</v>
      </c>
      <c r="B417" s="26" t="s">
        <v>138</v>
      </c>
      <c r="C417" s="26" t="s">
        <v>492</v>
      </c>
      <c r="D417" s="45" t="s">
        <v>493</v>
      </c>
      <c r="E417" s="45" t="s">
        <v>485</v>
      </c>
      <c r="F417" s="270" t="s">
        <v>117</v>
      </c>
      <c r="G417" s="271"/>
      <c r="H417" s="270" t="s">
        <v>494</v>
      </c>
      <c r="I417" s="272"/>
      <c r="J417" s="272"/>
      <c r="K417" s="271"/>
      <c r="L417" s="45" t="s">
        <v>413</v>
      </c>
      <c r="M417" s="74" t="s">
        <v>811</v>
      </c>
      <c r="N417" s="74" t="s">
        <v>811</v>
      </c>
      <c r="O417" s="26"/>
      <c r="P417" s="26"/>
      <c r="Q417" s="362"/>
      <c r="R417" s="363"/>
      <c r="S417" s="26"/>
    </row>
    <row r="418" spans="1:19" ht="45" customHeight="1" x14ac:dyDescent="0.35">
      <c r="A418" s="4" t="s">
        <v>164</v>
      </c>
      <c r="B418" s="26" t="s">
        <v>139</v>
      </c>
      <c r="C418" s="26" t="s">
        <v>496</v>
      </c>
      <c r="D418" s="45" t="s">
        <v>497</v>
      </c>
      <c r="E418" s="45" t="s">
        <v>485</v>
      </c>
      <c r="F418" s="270" t="s">
        <v>117</v>
      </c>
      <c r="G418" s="271"/>
      <c r="H418" s="270" t="s">
        <v>494</v>
      </c>
      <c r="I418" s="272"/>
      <c r="J418" s="272"/>
      <c r="K418" s="271"/>
      <c r="L418" s="45" t="s">
        <v>413</v>
      </c>
      <c r="M418" s="77">
        <v>30000</v>
      </c>
      <c r="N418" s="77">
        <v>30000</v>
      </c>
      <c r="O418" s="78" t="s">
        <v>814</v>
      </c>
      <c r="P418" s="74"/>
      <c r="Q418" s="362"/>
      <c r="R418" s="363"/>
      <c r="S418" s="74"/>
    </row>
    <row r="419" spans="1:19" ht="30" customHeight="1" x14ac:dyDescent="0.35">
      <c r="A419" s="4" t="s">
        <v>165</v>
      </c>
      <c r="B419" s="26" t="s">
        <v>140</v>
      </c>
      <c r="C419" s="26" t="s">
        <v>498</v>
      </c>
      <c r="D419" s="45" t="s">
        <v>499</v>
      </c>
      <c r="E419" s="45" t="s">
        <v>485</v>
      </c>
      <c r="F419" s="270" t="s">
        <v>117</v>
      </c>
      <c r="G419" s="271"/>
      <c r="H419" s="270" t="s">
        <v>494</v>
      </c>
      <c r="I419" s="272"/>
      <c r="J419" s="272"/>
      <c r="K419" s="271"/>
      <c r="L419" s="45" t="s">
        <v>413</v>
      </c>
      <c r="M419" s="77">
        <v>25000</v>
      </c>
      <c r="N419" s="77">
        <v>25000</v>
      </c>
      <c r="O419" s="78" t="s">
        <v>814</v>
      </c>
      <c r="P419" s="74"/>
      <c r="Q419" s="362"/>
      <c r="R419" s="363"/>
      <c r="S419" s="74"/>
    </row>
    <row r="420" spans="1:19" ht="30" customHeight="1" x14ac:dyDescent="0.35">
      <c r="A420" s="21"/>
      <c r="B420" s="22"/>
      <c r="C420" s="22"/>
      <c r="D420" s="22"/>
      <c r="E420" s="41"/>
      <c r="F420" s="364"/>
      <c r="G420" s="365"/>
      <c r="H420" s="364"/>
      <c r="I420" s="366"/>
      <c r="J420" s="366"/>
      <c r="K420" s="365"/>
      <c r="L420" s="41"/>
      <c r="M420" s="38">
        <f>SUM(M417:M419)</f>
        <v>55000</v>
      </c>
      <c r="N420" s="38">
        <f>SUM(N418:N419)</f>
        <v>55000</v>
      </c>
      <c r="O420" s="38"/>
      <c r="P420" s="38">
        <f>SUM(P416:P419)</f>
        <v>0</v>
      </c>
      <c r="Q420" s="422">
        <f>SUM(Q416:Q419)</f>
        <v>0</v>
      </c>
      <c r="R420" s="423"/>
      <c r="S420" s="234"/>
    </row>
    <row r="421" spans="1:19" x14ac:dyDescent="0.35">
      <c r="A421" s="298" t="s">
        <v>10</v>
      </c>
      <c r="B421" s="299"/>
      <c r="C421" s="664" t="s">
        <v>815</v>
      </c>
      <c r="D421" s="665"/>
      <c r="E421" s="665"/>
      <c r="F421" s="665"/>
      <c r="G421" s="665"/>
      <c r="H421" s="665"/>
      <c r="I421" s="665"/>
      <c r="J421" s="665"/>
      <c r="K421" s="665"/>
      <c r="L421" s="665"/>
      <c r="M421" s="665"/>
      <c r="N421" s="665"/>
      <c r="O421" s="665"/>
      <c r="P421" s="665"/>
      <c r="Q421" s="665"/>
      <c r="R421" s="665"/>
      <c r="S421" s="666"/>
    </row>
    <row r="422" spans="1:19" ht="18" customHeight="1" x14ac:dyDescent="0.35">
      <c r="A422" s="667" t="s">
        <v>1319</v>
      </c>
      <c r="B422" s="651"/>
      <c r="C422" s="668"/>
      <c r="D422" s="378" t="s">
        <v>141</v>
      </c>
      <c r="E422" s="379"/>
      <c r="F422" s="379"/>
      <c r="G422" s="379"/>
      <c r="H422" s="379"/>
      <c r="I422" s="379"/>
      <c r="J422" s="379"/>
      <c r="K422" s="379"/>
      <c r="L422" s="379"/>
      <c r="M422" s="379"/>
      <c r="N422" s="379"/>
      <c r="O422" s="379"/>
      <c r="P422" s="379"/>
      <c r="Q422" s="379"/>
      <c r="R422" s="379"/>
      <c r="S422" s="380"/>
    </row>
    <row r="423" spans="1:19" ht="30" customHeight="1" x14ac:dyDescent="0.35">
      <c r="A423" s="352" t="s">
        <v>1325</v>
      </c>
      <c r="B423" s="353"/>
      <c r="C423" s="670" t="s">
        <v>142</v>
      </c>
      <c r="D423" s="65"/>
      <c r="E423" s="65" t="s">
        <v>3</v>
      </c>
      <c r="F423" s="319" t="s">
        <v>4</v>
      </c>
      <c r="G423" s="268"/>
      <c r="H423" s="319" t="s">
        <v>4</v>
      </c>
      <c r="I423" s="269"/>
      <c r="J423" s="269"/>
      <c r="K423" s="268"/>
      <c r="L423" s="65" t="s">
        <v>9</v>
      </c>
      <c r="M423" s="319" t="s">
        <v>6</v>
      </c>
      <c r="N423" s="269"/>
      <c r="O423" s="269"/>
      <c r="P423" s="269"/>
      <c r="Q423" s="269"/>
      <c r="R423" s="269"/>
      <c r="S423" s="268"/>
    </row>
    <row r="424" spans="1:19" ht="18" customHeight="1" x14ac:dyDescent="0.35">
      <c r="A424" s="354"/>
      <c r="B424" s="355"/>
      <c r="C424" s="671"/>
      <c r="D424" s="65" t="s">
        <v>7</v>
      </c>
      <c r="E424" s="65">
        <v>2025</v>
      </c>
      <c r="F424" s="319">
        <v>2029</v>
      </c>
      <c r="G424" s="268"/>
      <c r="H424" s="319">
        <v>2033</v>
      </c>
      <c r="I424" s="269"/>
      <c r="J424" s="269"/>
      <c r="K424" s="268"/>
      <c r="L424" s="65">
        <v>2037</v>
      </c>
      <c r="M424" s="673" t="s">
        <v>1151</v>
      </c>
      <c r="N424" s="673"/>
      <c r="O424" s="673"/>
      <c r="P424" s="673"/>
      <c r="Q424" s="673"/>
      <c r="R424" s="673"/>
      <c r="S424" s="673"/>
    </row>
    <row r="425" spans="1:19" ht="18" customHeight="1" x14ac:dyDescent="0.35">
      <c r="A425" s="356"/>
      <c r="B425" s="357"/>
      <c r="C425" s="672"/>
      <c r="D425" s="67" t="s">
        <v>8</v>
      </c>
      <c r="E425" s="67" t="s">
        <v>1154</v>
      </c>
      <c r="F425" s="319" t="s">
        <v>35</v>
      </c>
      <c r="G425" s="268"/>
      <c r="H425" s="319" t="s">
        <v>1152</v>
      </c>
      <c r="I425" s="269"/>
      <c r="J425" s="269"/>
      <c r="K425" s="268"/>
      <c r="L425" s="67" t="s">
        <v>1153</v>
      </c>
      <c r="M425" s="673"/>
      <c r="N425" s="673"/>
      <c r="O425" s="673"/>
      <c r="P425" s="673"/>
      <c r="Q425" s="673"/>
      <c r="R425" s="673"/>
      <c r="S425" s="673"/>
    </row>
    <row r="426" spans="1:19" ht="18" customHeight="1" x14ac:dyDescent="0.35">
      <c r="A426" s="390" t="s">
        <v>45</v>
      </c>
      <c r="B426" s="391"/>
      <c r="C426" s="394" t="s">
        <v>11</v>
      </c>
      <c r="D426" s="282" t="s">
        <v>12</v>
      </c>
      <c r="E426" s="282" t="s">
        <v>6</v>
      </c>
      <c r="F426" s="285" t="s">
        <v>13</v>
      </c>
      <c r="G426" s="286"/>
      <c r="H426" s="285" t="s">
        <v>14</v>
      </c>
      <c r="I426" s="291"/>
      <c r="J426" s="291"/>
      <c r="K426" s="286"/>
      <c r="L426" s="282" t="s">
        <v>15</v>
      </c>
      <c r="M426" s="327" t="s">
        <v>16</v>
      </c>
      <c r="N426" s="324" t="s">
        <v>17</v>
      </c>
      <c r="O426" s="325"/>
      <c r="P426" s="325"/>
      <c r="Q426" s="325"/>
      <c r="R426" s="325"/>
      <c r="S426" s="326"/>
    </row>
    <row r="427" spans="1:19" ht="18" customHeight="1" x14ac:dyDescent="0.35">
      <c r="A427" s="332"/>
      <c r="B427" s="288"/>
      <c r="C427" s="395"/>
      <c r="D427" s="283"/>
      <c r="E427" s="283"/>
      <c r="F427" s="287"/>
      <c r="G427" s="288"/>
      <c r="H427" s="287"/>
      <c r="I427" s="292"/>
      <c r="J427" s="292"/>
      <c r="K427" s="288"/>
      <c r="L427" s="283"/>
      <c r="M427" s="328"/>
      <c r="N427" s="322" t="s">
        <v>38</v>
      </c>
      <c r="O427" s="323"/>
      <c r="P427" s="324" t="s">
        <v>18</v>
      </c>
      <c r="Q427" s="325"/>
      <c r="R427" s="326"/>
      <c r="S427" s="327" t="s">
        <v>19</v>
      </c>
    </row>
    <row r="428" spans="1:19" ht="18" customHeight="1" x14ac:dyDescent="0.35">
      <c r="A428" s="392"/>
      <c r="B428" s="393"/>
      <c r="C428" s="396"/>
      <c r="D428" s="284"/>
      <c r="E428" s="284"/>
      <c r="F428" s="289"/>
      <c r="G428" s="290"/>
      <c r="H428" s="289"/>
      <c r="I428" s="293"/>
      <c r="J428" s="293"/>
      <c r="K428" s="290"/>
      <c r="L428" s="284"/>
      <c r="M428" s="328"/>
      <c r="N428" s="227" t="s">
        <v>20</v>
      </c>
      <c r="O428" s="227" t="s">
        <v>21</v>
      </c>
      <c r="P428" s="227" t="s">
        <v>20</v>
      </c>
      <c r="Q428" s="285" t="s">
        <v>22</v>
      </c>
      <c r="R428" s="286"/>
      <c r="S428" s="328"/>
    </row>
    <row r="429" spans="1:19" ht="75" customHeight="1" x14ac:dyDescent="0.35">
      <c r="A429" s="221" t="s">
        <v>1320</v>
      </c>
      <c r="B429" s="26" t="s">
        <v>143</v>
      </c>
      <c r="C429" s="26" t="s">
        <v>500</v>
      </c>
      <c r="D429" s="45" t="s">
        <v>501</v>
      </c>
      <c r="E429" s="45" t="s">
        <v>485</v>
      </c>
      <c r="F429" s="270" t="s">
        <v>117</v>
      </c>
      <c r="G429" s="271"/>
      <c r="H429" s="270" t="s">
        <v>502</v>
      </c>
      <c r="I429" s="272"/>
      <c r="J429" s="272"/>
      <c r="K429" s="271"/>
      <c r="L429" s="45" t="s">
        <v>413</v>
      </c>
      <c r="M429" s="77">
        <v>60000</v>
      </c>
      <c r="N429" s="77">
        <v>60000</v>
      </c>
      <c r="O429" s="78" t="s">
        <v>878</v>
      </c>
      <c r="P429" s="26"/>
      <c r="Q429" s="362"/>
      <c r="R429" s="363"/>
      <c r="S429" s="26"/>
    </row>
    <row r="430" spans="1:19" ht="45" customHeight="1" x14ac:dyDescent="0.35">
      <c r="A430" s="221" t="s">
        <v>1321</v>
      </c>
      <c r="B430" s="26" t="s">
        <v>144</v>
      </c>
      <c r="C430" s="26" t="s">
        <v>503</v>
      </c>
      <c r="D430" s="45" t="s">
        <v>501</v>
      </c>
      <c r="E430" s="45" t="s">
        <v>485</v>
      </c>
      <c r="F430" s="270" t="s">
        <v>117</v>
      </c>
      <c r="G430" s="271"/>
      <c r="H430" s="270"/>
      <c r="I430" s="272"/>
      <c r="J430" s="272"/>
      <c r="K430" s="271"/>
      <c r="L430" s="45" t="s">
        <v>413</v>
      </c>
      <c r="M430" s="77">
        <v>132000</v>
      </c>
      <c r="N430" s="77">
        <v>132000</v>
      </c>
      <c r="O430" s="78" t="s">
        <v>878</v>
      </c>
      <c r="P430" s="74"/>
      <c r="Q430" s="362"/>
      <c r="R430" s="363"/>
      <c r="S430" s="74"/>
    </row>
    <row r="431" spans="1:19" ht="75" customHeight="1" x14ac:dyDescent="0.35">
      <c r="A431" s="221" t="s">
        <v>1322</v>
      </c>
      <c r="B431" s="26" t="s">
        <v>145</v>
      </c>
      <c r="C431" s="26" t="s">
        <v>504</v>
      </c>
      <c r="D431" s="45" t="s">
        <v>505</v>
      </c>
      <c r="E431" s="45" t="s">
        <v>485</v>
      </c>
      <c r="F431" s="270" t="s">
        <v>117</v>
      </c>
      <c r="G431" s="271"/>
      <c r="H431" s="270"/>
      <c r="I431" s="272"/>
      <c r="J431" s="272"/>
      <c r="K431" s="271"/>
      <c r="L431" s="45" t="s">
        <v>413</v>
      </c>
      <c r="M431" s="74" t="s">
        <v>811</v>
      </c>
      <c r="N431" s="74"/>
      <c r="O431" s="74"/>
      <c r="P431" s="74"/>
      <c r="Q431" s="362"/>
      <c r="R431" s="363"/>
      <c r="S431" s="74"/>
    </row>
    <row r="432" spans="1:19" ht="75" customHeight="1" x14ac:dyDescent="0.35">
      <c r="A432" s="221" t="s">
        <v>1323</v>
      </c>
      <c r="B432" s="26" t="s">
        <v>506</v>
      </c>
      <c r="C432" s="26" t="s">
        <v>507</v>
      </c>
      <c r="D432" s="45" t="s">
        <v>508</v>
      </c>
      <c r="E432" s="45" t="s">
        <v>485</v>
      </c>
      <c r="F432" s="270" t="s">
        <v>117</v>
      </c>
      <c r="G432" s="271"/>
      <c r="H432" s="270"/>
      <c r="I432" s="272"/>
      <c r="J432" s="272"/>
      <c r="K432" s="271"/>
      <c r="L432" s="45" t="s">
        <v>413</v>
      </c>
      <c r="M432" s="74" t="s">
        <v>811</v>
      </c>
      <c r="N432" s="74"/>
      <c r="O432" s="74"/>
      <c r="P432" s="74"/>
      <c r="Q432" s="362"/>
      <c r="R432" s="363"/>
      <c r="S432" s="74"/>
    </row>
    <row r="433" spans="1:19" ht="60" customHeight="1" x14ac:dyDescent="0.35">
      <c r="A433" s="221" t="s">
        <v>1324</v>
      </c>
      <c r="B433" s="26" t="s">
        <v>1132</v>
      </c>
      <c r="C433" s="26" t="s">
        <v>1133</v>
      </c>
      <c r="D433" s="45" t="s">
        <v>1134</v>
      </c>
      <c r="E433" s="45" t="s">
        <v>1135</v>
      </c>
      <c r="F433" s="270" t="s">
        <v>1136</v>
      </c>
      <c r="G433" s="271"/>
      <c r="H433" s="270" t="s">
        <v>1137</v>
      </c>
      <c r="I433" s="272"/>
      <c r="J433" s="272"/>
      <c r="K433" s="271"/>
      <c r="L433" s="45" t="s">
        <v>33</v>
      </c>
      <c r="M433" s="187"/>
      <c r="N433" s="74"/>
      <c r="O433" s="74"/>
      <c r="P433" s="74"/>
      <c r="Q433" s="233"/>
      <c r="R433" s="234"/>
      <c r="S433" s="74"/>
    </row>
    <row r="434" spans="1:19" ht="60" customHeight="1" x14ac:dyDescent="0.35">
      <c r="A434" s="221" t="s">
        <v>1326</v>
      </c>
      <c r="B434" s="26" t="s">
        <v>1138</v>
      </c>
      <c r="C434" s="26" t="s">
        <v>1139</v>
      </c>
      <c r="D434" s="45" t="s">
        <v>1140</v>
      </c>
      <c r="E434" s="45" t="s">
        <v>1135</v>
      </c>
      <c r="F434" s="270" t="s">
        <v>1136</v>
      </c>
      <c r="G434" s="271"/>
      <c r="H434" s="270" t="s">
        <v>1137</v>
      </c>
      <c r="I434" s="272"/>
      <c r="J434" s="272"/>
      <c r="K434" s="271"/>
      <c r="L434" s="45" t="s">
        <v>33</v>
      </c>
      <c r="M434" s="187"/>
      <c r="N434" s="74"/>
      <c r="O434" s="74"/>
      <c r="P434" s="74"/>
      <c r="Q434" s="233"/>
      <c r="R434" s="234"/>
      <c r="S434" s="74"/>
    </row>
    <row r="435" spans="1:19" ht="60" customHeight="1" x14ac:dyDescent="0.35">
      <c r="A435" s="221" t="s">
        <v>1327</v>
      </c>
      <c r="B435" s="26" t="s">
        <v>509</v>
      </c>
      <c r="C435" s="26" t="s">
        <v>510</v>
      </c>
      <c r="D435" s="45" t="s">
        <v>511</v>
      </c>
      <c r="E435" s="45" t="s">
        <v>485</v>
      </c>
      <c r="F435" s="270" t="s">
        <v>117</v>
      </c>
      <c r="G435" s="271"/>
      <c r="H435" s="270"/>
      <c r="I435" s="272"/>
      <c r="J435" s="272"/>
      <c r="K435" s="271"/>
      <c r="L435" s="45" t="s">
        <v>413</v>
      </c>
      <c r="M435" s="74" t="s">
        <v>811</v>
      </c>
      <c r="N435" s="74"/>
      <c r="O435" s="74"/>
      <c r="P435" s="74"/>
      <c r="Q435" s="362"/>
      <c r="R435" s="363"/>
      <c r="S435" s="74"/>
    </row>
    <row r="436" spans="1:19" x14ac:dyDescent="0.35">
      <c r="A436" s="21"/>
      <c r="B436" s="22"/>
      <c r="C436" s="22"/>
      <c r="D436" s="22"/>
      <c r="E436" s="22"/>
      <c r="F436" s="22"/>
      <c r="G436" s="22"/>
      <c r="H436" s="22"/>
      <c r="I436" s="22"/>
      <c r="J436" s="22"/>
      <c r="K436" s="22"/>
      <c r="L436" s="22"/>
      <c r="M436" s="24">
        <f>SUM(M429:M435)</f>
        <v>192000</v>
      </c>
      <c r="N436" s="24">
        <f t="shared" ref="N436:S436" si="7">SUM(N429:N435)</f>
        <v>192000</v>
      </c>
      <c r="O436" s="24">
        <f t="shared" si="7"/>
        <v>0</v>
      </c>
      <c r="P436" s="24">
        <f t="shared" si="7"/>
        <v>0</v>
      </c>
      <c r="Q436" s="24">
        <f t="shared" si="7"/>
        <v>0</v>
      </c>
      <c r="R436" s="24">
        <f t="shared" si="7"/>
        <v>0</v>
      </c>
      <c r="S436" s="24">
        <f t="shared" si="7"/>
        <v>0</v>
      </c>
    </row>
    <row r="437" spans="1:19" x14ac:dyDescent="0.35">
      <c r="A437" s="298" t="s">
        <v>10</v>
      </c>
      <c r="B437" s="299"/>
      <c r="C437" s="664" t="s">
        <v>816</v>
      </c>
      <c r="D437" s="665"/>
      <c r="E437" s="665"/>
      <c r="F437" s="665"/>
      <c r="G437" s="665"/>
      <c r="H437" s="665"/>
      <c r="I437" s="665"/>
      <c r="J437" s="665"/>
      <c r="K437" s="665"/>
      <c r="L437" s="665"/>
      <c r="M437" s="665"/>
      <c r="N437" s="665"/>
      <c r="O437" s="665"/>
      <c r="P437" s="665"/>
      <c r="Q437" s="665"/>
      <c r="R437" s="665"/>
      <c r="S437" s="665"/>
    </row>
    <row r="438" spans="1:19" ht="21" customHeight="1" x14ac:dyDescent="0.35">
      <c r="A438" s="369" t="s">
        <v>129</v>
      </c>
      <c r="B438" s="370"/>
      <c r="C438" s="371"/>
      <c r="D438" s="513" t="s">
        <v>201</v>
      </c>
      <c r="E438" s="514"/>
      <c r="F438" s="514"/>
      <c r="G438" s="514"/>
      <c r="H438" s="514"/>
      <c r="I438" s="514"/>
      <c r="J438" s="514"/>
      <c r="K438" s="514"/>
      <c r="L438" s="514"/>
      <c r="M438" s="514"/>
      <c r="N438" s="514"/>
      <c r="O438" s="514"/>
      <c r="P438" s="514"/>
      <c r="Q438" s="514"/>
      <c r="R438" s="514"/>
      <c r="S438" s="515"/>
    </row>
    <row r="439" spans="1:19" ht="18" customHeight="1" x14ac:dyDescent="0.35">
      <c r="A439" s="333" t="s">
        <v>305</v>
      </c>
      <c r="B439" s="334"/>
      <c r="C439" s="335"/>
      <c r="D439" s="336" t="s">
        <v>1328</v>
      </c>
      <c r="E439" s="337"/>
      <c r="F439" s="337"/>
      <c r="G439" s="337"/>
      <c r="H439" s="337"/>
      <c r="I439" s="337"/>
      <c r="J439" s="337"/>
      <c r="K439" s="337"/>
      <c r="L439" s="338"/>
      <c r="M439" s="339" t="s">
        <v>1</v>
      </c>
      <c r="N439" s="340"/>
      <c r="O439" s="340"/>
      <c r="P439" s="340"/>
      <c r="Q439" s="341"/>
      <c r="R439" s="339" t="s">
        <v>864</v>
      </c>
      <c r="S439" s="341"/>
    </row>
    <row r="440" spans="1:19" ht="18" customHeight="1" x14ac:dyDescent="0.35">
      <c r="A440" s="342" t="s">
        <v>306</v>
      </c>
      <c r="B440" s="343"/>
      <c r="C440" s="349" t="s">
        <v>512</v>
      </c>
      <c r="D440" s="229"/>
      <c r="E440" s="350" t="s">
        <v>3</v>
      </c>
      <c r="F440" s="350"/>
      <c r="G440" s="350" t="s">
        <v>4</v>
      </c>
      <c r="H440" s="350"/>
      <c r="I440" s="350" t="s">
        <v>5</v>
      </c>
      <c r="J440" s="350"/>
      <c r="K440" s="350"/>
      <c r="L440" s="350"/>
      <c r="M440" s="351" t="s">
        <v>6</v>
      </c>
      <c r="N440" s="351"/>
      <c r="O440" s="351"/>
      <c r="P440" s="351"/>
      <c r="Q440" s="351"/>
      <c r="R440" s="351"/>
      <c r="S440" s="351"/>
    </row>
    <row r="441" spans="1:19" ht="18" customHeight="1" x14ac:dyDescent="0.35">
      <c r="A441" s="344"/>
      <c r="B441" s="345"/>
      <c r="C441" s="349"/>
      <c r="D441" s="229" t="s">
        <v>7</v>
      </c>
      <c r="E441" s="350">
        <v>2025</v>
      </c>
      <c r="F441" s="350"/>
      <c r="G441" s="350">
        <v>2031</v>
      </c>
      <c r="H441" s="350"/>
      <c r="I441" s="350">
        <v>2037</v>
      </c>
      <c r="J441" s="350"/>
      <c r="K441" s="350"/>
      <c r="L441" s="350"/>
      <c r="M441" s="473" t="s">
        <v>933</v>
      </c>
      <c r="N441" s="351"/>
      <c r="O441" s="351"/>
      <c r="P441" s="351"/>
      <c r="Q441" s="351"/>
      <c r="R441" s="351"/>
      <c r="S441" s="351"/>
    </row>
    <row r="442" spans="1:19" x14ac:dyDescent="0.35">
      <c r="A442" s="346"/>
      <c r="B442" s="347"/>
      <c r="C442" s="349"/>
      <c r="D442" s="229" t="s">
        <v>8</v>
      </c>
      <c r="E442" s="453">
        <v>0.3</v>
      </c>
      <c r="F442" s="454"/>
      <c r="G442" s="497">
        <v>0.45</v>
      </c>
      <c r="H442" s="498"/>
      <c r="I442" s="497">
        <v>0.7</v>
      </c>
      <c r="J442" s="499"/>
      <c r="K442" s="499"/>
      <c r="L442" s="498"/>
      <c r="M442" s="351"/>
      <c r="N442" s="351"/>
      <c r="O442" s="351"/>
      <c r="P442" s="351"/>
      <c r="Q442" s="351"/>
      <c r="R442" s="351"/>
      <c r="S442" s="351"/>
    </row>
    <row r="443" spans="1:19" ht="18" customHeight="1" x14ac:dyDescent="0.35">
      <c r="A443" s="300" t="s">
        <v>307</v>
      </c>
      <c r="B443" s="301"/>
      <c r="C443" s="302"/>
      <c r="D443" s="330" t="s">
        <v>1332</v>
      </c>
      <c r="E443" s="330"/>
      <c r="F443" s="330"/>
      <c r="G443" s="330"/>
      <c r="H443" s="330"/>
      <c r="I443" s="330"/>
      <c r="J443" s="330"/>
      <c r="K443" s="330"/>
      <c r="L443" s="330"/>
      <c r="M443" s="330"/>
      <c r="N443" s="330"/>
      <c r="O443" s="330"/>
      <c r="P443" s="330"/>
      <c r="Q443" s="330"/>
      <c r="R443" s="330"/>
      <c r="S443" s="331"/>
    </row>
    <row r="444" spans="1:19" ht="30" customHeight="1" x14ac:dyDescent="0.35">
      <c r="A444" s="352" t="s">
        <v>308</v>
      </c>
      <c r="B444" s="353"/>
      <c r="C444" s="470" t="s">
        <v>834</v>
      </c>
      <c r="D444" s="65"/>
      <c r="E444" s="65" t="s">
        <v>3</v>
      </c>
      <c r="F444" s="319" t="s">
        <v>4</v>
      </c>
      <c r="G444" s="268"/>
      <c r="H444" s="319" t="s">
        <v>4</v>
      </c>
      <c r="I444" s="269"/>
      <c r="J444" s="269"/>
      <c r="K444" s="268"/>
      <c r="L444" s="65" t="s">
        <v>9</v>
      </c>
      <c r="M444" s="319" t="s">
        <v>6</v>
      </c>
      <c r="N444" s="269"/>
      <c r="O444" s="269"/>
      <c r="P444" s="269"/>
      <c r="Q444" s="269"/>
      <c r="R444" s="269"/>
      <c r="S444" s="268"/>
    </row>
    <row r="445" spans="1:19" ht="30" customHeight="1" x14ac:dyDescent="0.35">
      <c r="A445" s="354"/>
      <c r="B445" s="355"/>
      <c r="C445" s="386"/>
      <c r="D445" s="65" t="s">
        <v>7</v>
      </c>
      <c r="E445" s="65">
        <v>2025</v>
      </c>
      <c r="F445" s="319">
        <v>2029</v>
      </c>
      <c r="G445" s="268"/>
      <c r="H445" s="319">
        <v>2033</v>
      </c>
      <c r="I445" s="269"/>
      <c r="J445" s="269"/>
      <c r="K445" s="268"/>
      <c r="L445" s="65">
        <v>2037</v>
      </c>
      <c r="M445" s="261"/>
      <c r="N445" s="262"/>
      <c r="O445" s="262"/>
      <c r="P445" s="262"/>
      <c r="Q445" s="262"/>
      <c r="R445" s="262"/>
      <c r="S445" s="263"/>
    </row>
    <row r="446" spans="1:19" x14ac:dyDescent="0.35">
      <c r="A446" s="356"/>
      <c r="B446" s="357"/>
      <c r="C446" s="471"/>
      <c r="D446" s="65" t="s">
        <v>8</v>
      </c>
      <c r="E446" s="66">
        <v>0.2</v>
      </c>
      <c r="F446" s="267">
        <v>0.35</v>
      </c>
      <c r="G446" s="268"/>
      <c r="H446" s="267">
        <v>0.45</v>
      </c>
      <c r="I446" s="269"/>
      <c r="J446" s="269"/>
      <c r="K446" s="268"/>
      <c r="L446" s="66">
        <v>0.6</v>
      </c>
      <c r="M446" s="264"/>
      <c r="N446" s="265"/>
      <c r="O446" s="265"/>
      <c r="P446" s="265"/>
      <c r="Q446" s="265"/>
      <c r="R446" s="265"/>
      <c r="S446" s="266"/>
    </row>
    <row r="447" spans="1:19" ht="18" customHeight="1" x14ac:dyDescent="0.35">
      <c r="A447" s="273" t="s">
        <v>45</v>
      </c>
      <c r="B447" s="274"/>
      <c r="C447" s="279" t="s">
        <v>11</v>
      </c>
      <c r="D447" s="282" t="s">
        <v>12</v>
      </c>
      <c r="E447" s="282" t="s">
        <v>6</v>
      </c>
      <c r="F447" s="285" t="s">
        <v>13</v>
      </c>
      <c r="G447" s="286"/>
      <c r="H447" s="285" t="s">
        <v>14</v>
      </c>
      <c r="I447" s="291"/>
      <c r="J447" s="291"/>
      <c r="K447" s="286"/>
      <c r="L447" s="282" t="s">
        <v>15</v>
      </c>
      <c r="M447" s="327" t="s">
        <v>16</v>
      </c>
      <c r="N447" s="324" t="s">
        <v>17</v>
      </c>
      <c r="O447" s="325"/>
      <c r="P447" s="325"/>
      <c r="Q447" s="325"/>
      <c r="R447" s="325"/>
      <c r="S447" s="326"/>
    </row>
    <row r="448" spans="1:19" ht="18" customHeight="1" x14ac:dyDescent="0.35">
      <c r="A448" s="275"/>
      <c r="B448" s="276"/>
      <c r="C448" s="280"/>
      <c r="D448" s="283"/>
      <c r="E448" s="283"/>
      <c r="F448" s="287"/>
      <c r="G448" s="288"/>
      <c r="H448" s="287"/>
      <c r="I448" s="292"/>
      <c r="J448" s="292"/>
      <c r="K448" s="288"/>
      <c r="L448" s="283"/>
      <c r="M448" s="328"/>
      <c r="N448" s="322" t="s">
        <v>38</v>
      </c>
      <c r="O448" s="323"/>
      <c r="P448" s="324" t="s">
        <v>18</v>
      </c>
      <c r="Q448" s="325"/>
      <c r="R448" s="326"/>
      <c r="S448" s="327" t="s">
        <v>19</v>
      </c>
    </row>
    <row r="449" spans="1:19" ht="18" customHeight="1" x14ac:dyDescent="0.35">
      <c r="A449" s="277"/>
      <c r="B449" s="278"/>
      <c r="C449" s="281"/>
      <c r="D449" s="283"/>
      <c r="E449" s="283"/>
      <c r="F449" s="287"/>
      <c r="G449" s="288"/>
      <c r="H449" s="289"/>
      <c r="I449" s="293"/>
      <c r="J449" s="293"/>
      <c r="K449" s="290"/>
      <c r="L449" s="283"/>
      <c r="M449" s="328"/>
      <c r="N449" s="227" t="s">
        <v>20</v>
      </c>
      <c r="O449" s="227" t="s">
        <v>21</v>
      </c>
      <c r="P449" s="227" t="s">
        <v>20</v>
      </c>
      <c r="Q449" s="285" t="s">
        <v>22</v>
      </c>
      <c r="R449" s="286"/>
      <c r="S449" s="328"/>
    </row>
    <row r="450" spans="1:19" ht="45" customHeight="1" x14ac:dyDescent="0.35">
      <c r="A450" s="45" t="s">
        <v>513</v>
      </c>
      <c r="B450" s="45" t="s">
        <v>514</v>
      </c>
      <c r="C450" s="60" t="s">
        <v>515</v>
      </c>
      <c r="D450" s="232" t="s">
        <v>516</v>
      </c>
      <c r="E450" s="232" t="s">
        <v>517</v>
      </c>
      <c r="F450" s="315" t="s">
        <v>117</v>
      </c>
      <c r="G450" s="315"/>
      <c r="H450" s="495" t="s">
        <v>873</v>
      </c>
      <c r="I450" s="496"/>
      <c r="J450" s="496"/>
      <c r="K450" s="496"/>
      <c r="L450" s="232" t="s">
        <v>413</v>
      </c>
      <c r="M450" s="28" t="s">
        <v>811</v>
      </c>
      <c r="N450" s="28"/>
      <c r="O450" s="28"/>
      <c r="P450" s="28"/>
      <c r="Q450" s="661"/>
      <c r="R450" s="661"/>
      <c r="S450" s="28"/>
    </row>
    <row r="451" spans="1:19" ht="72" customHeight="1" x14ac:dyDescent="0.35">
      <c r="A451" s="45" t="s">
        <v>309</v>
      </c>
      <c r="B451" s="226" t="s">
        <v>518</v>
      </c>
      <c r="C451" s="12" t="s">
        <v>519</v>
      </c>
      <c r="D451" s="15" t="s">
        <v>520</v>
      </c>
      <c r="E451" s="232" t="s">
        <v>517</v>
      </c>
      <c r="F451" s="315" t="s">
        <v>117</v>
      </c>
      <c r="G451" s="315"/>
      <c r="H451" s="495" t="s">
        <v>873</v>
      </c>
      <c r="I451" s="496"/>
      <c r="J451" s="496"/>
      <c r="K451" s="496"/>
      <c r="L451" s="232" t="s">
        <v>413</v>
      </c>
      <c r="M451" s="237">
        <v>578250</v>
      </c>
      <c r="N451" s="237">
        <v>578250</v>
      </c>
      <c r="O451" s="79" t="s">
        <v>817</v>
      </c>
      <c r="P451" s="46">
        <v>0</v>
      </c>
      <c r="Q451" s="659"/>
      <c r="R451" s="660"/>
      <c r="S451" s="237"/>
    </row>
    <row r="452" spans="1:19" ht="90" customHeight="1" x14ac:dyDescent="0.35">
      <c r="A452" s="45" t="s">
        <v>310</v>
      </c>
      <c r="B452" s="226" t="s">
        <v>521</v>
      </c>
      <c r="C452" s="14" t="s">
        <v>522</v>
      </c>
      <c r="D452" s="15" t="s">
        <v>520</v>
      </c>
      <c r="E452" s="232" t="s">
        <v>517</v>
      </c>
      <c r="F452" s="315" t="s">
        <v>117</v>
      </c>
      <c r="G452" s="315"/>
      <c r="H452" s="495" t="s">
        <v>873</v>
      </c>
      <c r="I452" s="496"/>
      <c r="J452" s="496"/>
      <c r="K452" s="496"/>
      <c r="L452" s="232" t="s">
        <v>413</v>
      </c>
      <c r="M452" s="237">
        <v>200000</v>
      </c>
      <c r="N452" s="237">
        <v>200000</v>
      </c>
      <c r="O452" s="79" t="s">
        <v>817</v>
      </c>
      <c r="P452" s="228">
        <v>0</v>
      </c>
      <c r="Q452" s="317"/>
      <c r="R452" s="318"/>
      <c r="S452" s="237"/>
    </row>
    <row r="453" spans="1:19" ht="90" customHeight="1" x14ac:dyDescent="0.35">
      <c r="A453" s="45" t="s">
        <v>311</v>
      </c>
      <c r="B453" s="226" t="s">
        <v>523</v>
      </c>
      <c r="C453" s="12" t="s">
        <v>524</v>
      </c>
      <c r="D453" s="15" t="s">
        <v>525</v>
      </c>
      <c r="E453" s="232" t="s">
        <v>526</v>
      </c>
      <c r="F453" s="315" t="s">
        <v>117</v>
      </c>
      <c r="G453" s="315"/>
      <c r="H453" s="495" t="s">
        <v>874</v>
      </c>
      <c r="I453" s="496"/>
      <c r="J453" s="496"/>
      <c r="K453" s="496"/>
      <c r="L453" s="232" t="s">
        <v>413</v>
      </c>
      <c r="M453" s="237">
        <v>5000</v>
      </c>
      <c r="N453" s="228">
        <v>5000</v>
      </c>
      <c r="O453" s="79" t="s">
        <v>817</v>
      </c>
      <c r="P453" s="228">
        <v>0</v>
      </c>
      <c r="Q453" s="317"/>
      <c r="R453" s="318"/>
      <c r="S453" s="237"/>
    </row>
    <row r="454" spans="1:19" ht="90" customHeight="1" x14ac:dyDescent="0.35">
      <c r="A454" s="45" t="s">
        <v>312</v>
      </c>
      <c r="B454" s="226" t="s">
        <v>527</v>
      </c>
      <c r="C454" s="16" t="s">
        <v>528</v>
      </c>
      <c r="D454" s="15" t="s">
        <v>529</v>
      </c>
      <c r="E454" s="226" t="s">
        <v>530</v>
      </c>
      <c r="F454" s="315" t="s">
        <v>117</v>
      </c>
      <c r="G454" s="315"/>
      <c r="H454" s="316"/>
      <c r="I454" s="316"/>
      <c r="J454" s="316"/>
      <c r="K454" s="316"/>
      <c r="L454" s="232" t="s">
        <v>413</v>
      </c>
      <c r="M454" s="228" t="s">
        <v>811</v>
      </c>
      <c r="N454" s="228">
        <v>0</v>
      </c>
      <c r="O454" s="228"/>
      <c r="P454" s="228">
        <v>0</v>
      </c>
      <c r="Q454" s="317"/>
      <c r="R454" s="318"/>
      <c r="S454" s="237"/>
    </row>
    <row r="455" spans="1:19" ht="126" x14ac:dyDescent="0.35">
      <c r="A455" s="45" t="s">
        <v>313</v>
      </c>
      <c r="B455" s="226" t="s">
        <v>531</v>
      </c>
      <c r="C455" s="17" t="s">
        <v>532</v>
      </c>
      <c r="D455" s="226" t="s">
        <v>533</v>
      </c>
      <c r="E455" s="226" t="s">
        <v>534</v>
      </c>
      <c r="F455" s="315" t="s">
        <v>117</v>
      </c>
      <c r="G455" s="315"/>
      <c r="H455" s="316"/>
      <c r="I455" s="316"/>
      <c r="J455" s="316"/>
      <c r="K455" s="316"/>
      <c r="L455" s="232" t="s">
        <v>413</v>
      </c>
      <c r="M455" s="237" t="s">
        <v>811</v>
      </c>
      <c r="N455" s="237" t="s">
        <v>811</v>
      </c>
      <c r="O455" s="228"/>
      <c r="P455" s="228">
        <v>0</v>
      </c>
      <c r="Q455" s="317"/>
      <c r="R455" s="318"/>
      <c r="S455" s="237"/>
    </row>
    <row r="456" spans="1:19" ht="75" customHeight="1" x14ac:dyDescent="0.35">
      <c r="A456" s="45" t="s">
        <v>535</v>
      </c>
      <c r="B456" s="226" t="s">
        <v>1117</v>
      </c>
      <c r="C456" s="232" t="s">
        <v>1118</v>
      </c>
      <c r="D456" s="232" t="s">
        <v>1119</v>
      </c>
      <c r="E456" s="226" t="s">
        <v>1125</v>
      </c>
      <c r="F456" s="310" t="s">
        <v>1120</v>
      </c>
      <c r="G456" s="311"/>
      <c r="H456" s="310" t="s">
        <v>1121</v>
      </c>
      <c r="I456" s="312"/>
      <c r="J456" s="312"/>
      <c r="K456" s="311"/>
      <c r="L456" s="232">
        <v>2026</v>
      </c>
      <c r="M456" s="237"/>
      <c r="N456" s="237"/>
      <c r="O456" s="228"/>
      <c r="P456" s="228"/>
      <c r="Q456" s="230"/>
      <c r="R456" s="231"/>
      <c r="S456" s="237"/>
    </row>
    <row r="457" spans="1:19" ht="45" customHeight="1" x14ac:dyDescent="0.35">
      <c r="A457" s="45"/>
      <c r="B457" s="226" t="s">
        <v>1122</v>
      </c>
      <c r="C457" s="232" t="s">
        <v>1130</v>
      </c>
      <c r="D457" s="232" t="s">
        <v>1131</v>
      </c>
      <c r="E457" s="226" t="s">
        <v>1125</v>
      </c>
      <c r="F457" s="310" t="s">
        <v>1120</v>
      </c>
      <c r="G457" s="311"/>
      <c r="H457" s="310" t="s">
        <v>1129</v>
      </c>
      <c r="I457" s="312"/>
      <c r="J457" s="312"/>
      <c r="K457" s="311"/>
      <c r="L457" s="232">
        <v>2027.2029</v>
      </c>
      <c r="M457" s="237"/>
      <c r="N457" s="237"/>
      <c r="O457" s="228"/>
      <c r="P457" s="228"/>
      <c r="Q457" s="230"/>
      <c r="R457" s="231"/>
      <c r="S457" s="237"/>
    </row>
    <row r="458" spans="1:19" ht="36" customHeight="1" x14ac:dyDescent="0.35">
      <c r="A458" s="45"/>
      <c r="B458" s="226" t="s">
        <v>1123</v>
      </c>
      <c r="C458" s="12" t="s">
        <v>1124</v>
      </c>
      <c r="D458" s="226" t="s">
        <v>1127</v>
      </c>
      <c r="E458" s="226" t="s">
        <v>1125</v>
      </c>
      <c r="F458" s="310" t="s">
        <v>1120</v>
      </c>
      <c r="G458" s="311"/>
      <c r="H458" s="310" t="s">
        <v>1126</v>
      </c>
      <c r="I458" s="312"/>
      <c r="J458" s="312"/>
      <c r="K458" s="311"/>
      <c r="L458" s="232" t="s">
        <v>360</v>
      </c>
      <c r="M458" s="237" t="s">
        <v>1128</v>
      </c>
      <c r="N458" s="237"/>
      <c r="O458" s="228"/>
      <c r="P458" s="228"/>
      <c r="Q458" s="230"/>
      <c r="R458" s="231"/>
      <c r="S458" s="237"/>
    </row>
    <row r="459" spans="1:19" ht="90" customHeight="1" x14ac:dyDescent="0.35">
      <c r="A459" s="45" t="s">
        <v>535</v>
      </c>
      <c r="B459" s="226" t="s">
        <v>536</v>
      </c>
      <c r="C459" s="12" t="s">
        <v>537</v>
      </c>
      <c r="D459" s="226" t="s">
        <v>538</v>
      </c>
      <c r="E459" s="226" t="s">
        <v>539</v>
      </c>
      <c r="F459" s="315" t="s">
        <v>117</v>
      </c>
      <c r="G459" s="315"/>
      <c r="H459" s="652" t="s">
        <v>875</v>
      </c>
      <c r="I459" s="685"/>
      <c r="J459" s="685"/>
      <c r="K459" s="686"/>
      <c r="L459" s="232" t="s">
        <v>413</v>
      </c>
      <c r="M459" s="237">
        <v>250000</v>
      </c>
      <c r="N459" s="237">
        <v>250000</v>
      </c>
      <c r="O459" s="228"/>
      <c r="P459" s="228"/>
      <c r="Q459" s="317"/>
      <c r="R459" s="318"/>
      <c r="S459" s="237"/>
    </row>
    <row r="460" spans="1:19" ht="90" customHeight="1" x14ac:dyDescent="0.35">
      <c r="A460" s="45" t="s">
        <v>540</v>
      </c>
      <c r="B460" s="226" t="s">
        <v>541</v>
      </c>
      <c r="C460" s="12" t="s">
        <v>542</v>
      </c>
      <c r="D460" s="226" t="s">
        <v>543</v>
      </c>
      <c r="E460" s="226" t="s">
        <v>544</v>
      </c>
      <c r="F460" s="315" t="s">
        <v>117</v>
      </c>
      <c r="G460" s="315"/>
      <c r="H460" s="310"/>
      <c r="I460" s="312"/>
      <c r="J460" s="312"/>
      <c r="K460" s="311"/>
      <c r="L460" s="232" t="s">
        <v>413</v>
      </c>
      <c r="M460" s="237" t="s">
        <v>811</v>
      </c>
      <c r="N460" s="237"/>
      <c r="O460" s="228"/>
      <c r="P460" s="228"/>
      <c r="Q460" s="317"/>
      <c r="R460" s="318"/>
      <c r="S460" s="237"/>
    </row>
    <row r="461" spans="1:19" x14ac:dyDescent="0.35">
      <c r="A461" s="21"/>
      <c r="B461" s="22"/>
      <c r="C461" s="22"/>
      <c r="D461" s="22"/>
      <c r="E461" s="22"/>
      <c r="F461" s="22"/>
      <c r="G461" s="22"/>
      <c r="H461" s="22"/>
      <c r="I461" s="22"/>
      <c r="J461" s="22"/>
      <c r="K461" s="22"/>
      <c r="L461" s="22"/>
      <c r="M461" s="24">
        <f>SUM(M450:M460)</f>
        <v>1033250</v>
      </c>
      <c r="N461" s="24">
        <f t="shared" ref="N461:S461" si="8">SUM(N450:N460)</f>
        <v>1033250</v>
      </c>
      <c r="O461" s="24">
        <f t="shared" si="8"/>
        <v>0</v>
      </c>
      <c r="P461" s="24">
        <f t="shared" si="8"/>
        <v>0</v>
      </c>
      <c r="Q461" s="24">
        <f t="shared" si="8"/>
        <v>0</v>
      </c>
      <c r="R461" s="24">
        <f t="shared" si="8"/>
        <v>0</v>
      </c>
      <c r="S461" s="24">
        <f t="shared" si="8"/>
        <v>0</v>
      </c>
    </row>
    <row r="462" spans="1:19" x14ac:dyDescent="0.35">
      <c r="A462" s="298" t="s">
        <v>10</v>
      </c>
      <c r="B462" s="299"/>
      <c r="C462" s="664" t="s">
        <v>1155</v>
      </c>
      <c r="D462" s="665"/>
      <c r="E462" s="665"/>
      <c r="F462" s="665"/>
      <c r="G462" s="665"/>
      <c r="H462" s="665"/>
      <c r="I462" s="665"/>
      <c r="J462" s="665"/>
      <c r="K462" s="665"/>
      <c r="L462" s="665"/>
      <c r="M462" s="665"/>
      <c r="N462" s="665"/>
      <c r="O462" s="665"/>
      <c r="P462" s="665"/>
      <c r="Q462" s="665"/>
      <c r="R462" s="665"/>
      <c r="S462" s="665"/>
    </row>
    <row r="463" spans="1:19" ht="18" customHeight="1" x14ac:dyDescent="0.35">
      <c r="A463" s="375" t="s">
        <v>314</v>
      </c>
      <c r="B463" s="376"/>
      <c r="C463" s="377"/>
      <c r="D463" s="416" t="s">
        <v>1333</v>
      </c>
      <c r="E463" s="417"/>
      <c r="F463" s="417"/>
      <c r="G463" s="417"/>
      <c r="H463" s="417"/>
      <c r="I463" s="417"/>
      <c r="J463" s="417"/>
      <c r="K463" s="417"/>
      <c r="L463" s="417"/>
      <c r="M463" s="417"/>
      <c r="N463" s="417"/>
      <c r="O463" s="417"/>
      <c r="P463" s="417"/>
      <c r="Q463" s="417"/>
      <c r="R463" s="417"/>
      <c r="S463" s="418"/>
    </row>
    <row r="464" spans="1:19" ht="30" customHeight="1" x14ac:dyDescent="0.35">
      <c r="A464" s="352" t="s">
        <v>315</v>
      </c>
      <c r="B464" s="353"/>
      <c r="C464" s="470" t="s">
        <v>862</v>
      </c>
      <c r="D464" s="65"/>
      <c r="E464" s="65" t="s">
        <v>3</v>
      </c>
      <c r="F464" s="319" t="s">
        <v>4</v>
      </c>
      <c r="G464" s="268"/>
      <c r="H464" s="319" t="s">
        <v>4</v>
      </c>
      <c r="I464" s="269"/>
      <c r="J464" s="269"/>
      <c r="K464" s="268"/>
      <c r="L464" s="65" t="s">
        <v>9</v>
      </c>
      <c r="M464" s="319" t="s">
        <v>6</v>
      </c>
      <c r="N464" s="269"/>
      <c r="O464" s="269"/>
      <c r="P464" s="269"/>
      <c r="Q464" s="269"/>
      <c r="R464" s="269"/>
      <c r="S464" s="268"/>
    </row>
    <row r="465" spans="1:19" ht="18" customHeight="1" x14ac:dyDescent="0.35">
      <c r="A465" s="354"/>
      <c r="B465" s="355"/>
      <c r="C465" s="386"/>
      <c r="D465" s="65" t="s">
        <v>7</v>
      </c>
      <c r="E465" s="65">
        <v>2025</v>
      </c>
      <c r="F465" s="319">
        <v>2029</v>
      </c>
      <c r="G465" s="268"/>
      <c r="H465" s="319">
        <v>2033</v>
      </c>
      <c r="I465" s="269"/>
      <c r="J465" s="269"/>
      <c r="K465" s="268"/>
      <c r="L465" s="65">
        <v>2037</v>
      </c>
      <c r="M465" s="383" t="s">
        <v>932</v>
      </c>
      <c r="N465" s="262"/>
      <c r="O465" s="262"/>
      <c r="P465" s="262"/>
      <c r="Q465" s="262"/>
      <c r="R465" s="262"/>
      <c r="S465" s="263"/>
    </row>
    <row r="466" spans="1:19" ht="18" customHeight="1" x14ac:dyDescent="0.35">
      <c r="A466" s="356"/>
      <c r="B466" s="357"/>
      <c r="C466" s="471"/>
      <c r="D466" s="67" t="s">
        <v>8</v>
      </c>
      <c r="E466" s="84">
        <v>0.35</v>
      </c>
      <c r="F466" s="489">
        <v>0.45</v>
      </c>
      <c r="G466" s="263"/>
      <c r="H466" s="489">
        <v>0.6</v>
      </c>
      <c r="I466" s="262"/>
      <c r="J466" s="262"/>
      <c r="K466" s="263"/>
      <c r="L466" s="84">
        <v>0.7</v>
      </c>
      <c r="M466" s="384"/>
      <c r="N466" s="385"/>
      <c r="O466" s="385"/>
      <c r="P466" s="385"/>
      <c r="Q466" s="385"/>
      <c r="R466" s="385"/>
      <c r="S466" s="386"/>
    </row>
    <row r="467" spans="1:19" ht="18" customHeight="1" x14ac:dyDescent="0.35">
      <c r="A467" s="390" t="s">
        <v>45</v>
      </c>
      <c r="B467" s="391"/>
      <c r="C467" s="394" t="s">
        <v>11</v>
      </c>
      <c r="D467" s="282" t="s">
        <v>12</v>
      </c>
      <c r="E467" s="282" t="s">
        <v>6</v>
      </c>
      <c r="F467" s="285" t="s">
        <v>13</v>
      </c>
      <c r="G467" s="286"/>
      <c r="H467" s="285" t="s">
        <v>14</v>
      </c>
      <c r="I467" s="291"/>
      <c r="J467" s="291"/>
      <c r="K467" s="286"/>
      <c r="L467" s="282" t="s">
        <v>15</v>
      </c>
      <c r="M467" s="327" t="s">
        <v>16</v>
      </c>
      <c r="N467" s="324" t="s">
        <v>17</v>
      </c>
      <c r="O467" s="325"/>
      <c r="P467" s="325"/>
      <c r="Q467" s="325"/>
      <c r="R467" s="325"/>
      <c r="S467" s="326"/>
    </row>
    <row r="468" spans="1:19" ht="18" customHeight="1" x14ac:dyDescent="0.35">
      <c r="A468" s="332"/>
      <c r="B468" s="288"/>
      <c r="C468" s="395"/>
      <c r="D468" s="283"/>
      <c r="E468" s="283"/>
      <c r="F468" s="287"/>
      <c r="G468" s="288"/>
      <c r="H468" s="287"/>
      <c r="I468" s="292"/>
      <c r="J468" s="292"/>
      <c r="K468" s="288"/>
      <c r="L468" s="283"/>
      <c r="M468" s="328"/>
      <c r="N468" s="322" t="s">
        <v>38</v>
      </c>
      <c r="O468" s="323"/>
      <c r="P468" s="324" t="s">
        <v>18</v>
      </c>
      <c r="Q468" s="325"/>
      <c r="R468" s="326"/>
      <c r="S468" s="327" t="s">
        <v>19</v>
      </c>
    </row>
    <row r="469" spans="1:19" ht="18" customHeight="1" x14ac:dyDescent="0.35">
      <c r="A469" s="392"/>
      <c r="B469" s="393"/>
      <c r="C469" s="396"/>
      <c r="D469" s="284"/>
      <c r="E469" s="284"/>
      <c r="F469" s="289"/>
      <c r="G469" s="290"/>
      <c r="H469" s="289"/>
      <c r="I469" s="293"/>
      <c r="J469" s="293"/>
      <c r="K469" s="290"/>
      <c r="L469" s="284"/>
      <c r="M469" s="328"/>
      <c r="N469" s="227" t="s">
        <v>20</v>
      </c>
      <c r="O469" s="227" t="s">
        <v>21</v>
      </c>
      <c r="P469" s="227" t="s">
        <v>20</v>
      </c>
      <c r="Q469" s="285" t="s">
        <v>22</v>
      </c>
      <c r="R469" s="286"/>
      <c r="S469" s="328"/>
    </row>
    <row r="470" spans="1:19" ht="45" customHeight="1" x14ac:dyDescent="0.35">
      <c r="A470" s="4" t="s">
        <v>316</v>
      </c>
      <c r="B470" s="26" t="s">
        <v>545</v>
      </c>
      <c r="C470" s="26" t="s">
        <v>546</v>
      </c>
      <c r="D470" s="45" t="s">
        <v>547</v>
      </c>
      <c r="E470" s="45" t="s">
        <v>548</v>
      </c>
      <c r="F470" s="270" t="s">
        <v>117</v>
      </c>
      <c r="G470" s="271"/>
      <c r="H470" s="270"/>
      <c r="I470" s="272"/>
      <c r="J470" s="272"/>
      <c r="K470" s="271"/>
      <c r="L470" s="45" t="s">
        <v>30</v>
      </c>
      <c r="M470" s="74" t="s">
        <v>811</v>
      </c>
      <c r="N470" s="26"/>
      <c r="O470" s="26"/>
      <c r="P470" s="26"/>
      <c r="Q470" s="362"/>
      <c r="R470" s="363"/>
      <c r="S470" s="26"/>
    </row>
    <row r="471" spans="1:19" ht="90" customHeight="1" x14ac:dyDescent="0.35">
      <c r="A471" s="4" t="s">
        <v>549</v>
      </c>
      <c r="B471" s="26" t="s">
        <v>550</v>
      </c>
      <c r="C471" s="26" t="s">
        <v>551</v>
      </c>
      <c r="D471" s="45" t="s">
        <v>552</v>
      </c>
      <c r="E471" s="45" t="s">
        <v>39</v>
      </c>
      <c r="F471" s="270" t="s">
        <v>117</v>
      </c>
      <c r="G471" s="271"/>
      <c r="H471" s="270"/>
      <c r="I471" s="272"/>
      <c r="J471" s="272"/>
      <c r="K471" s="271"/>
      <c r="L471" s="45">
        <v>2027</v>
      </c>
      <c r="M471" s="74" t="s">
        <v>811</v>
      </c>
      <c r="N471" s="74"/>
      <c r="O471" s="74"/>
      <c r="P471" s="74"/>
      <c r="Q471" s="362"/>
      <c r="R471" s="363"/>
      <c r="S471" s="74"/>
    </row>
    <row r="472" spans="1:19" ht="60" customHeight="1" x14ac:dyDescent="0.35">
      <c r="A472" s="4" t="s">
        <v>553</v>
      </c>
      <c r="B472" s="26" t="s">
        <v>554</v>
      </c>
      <c r="C472" s="26" t="s">
        <v>555</v>
      </c>
      <c r="D472" s="45" t="s">
        <v>556</v>
      </c>
      <c r="E472" s="45" t="s">
        <v>557</v>
      </c>
      <c r="F472" s="270" t="s">
        <v>117</v>
      </c>
      <c r="G472" s="271"/>
      <c r="H472" s="270"/>
      <c r="I472" s="272"/>
      <c r="J472" s="272"/>
      <c r="K472" s="271"/>
      <c r="L472" s="45" t="s">
        <v>413</v>
      </c>
      <c r="M472" s="74" t="s">
        <v>811</v>
      </c>
      <c r="N472" s="74"/>
      <c r="O472" s="74"/>
      <c r="P472" s="74"/>
      <c r="Q472" s="362"/>
      <c r="R472" s="363"/>
      <c r="S472" s="74"/>
    </row>
    <row r="473" spans="1:19" ht="45" customHeight="1" x14ac:dyDescent="0.35">
      <c r="A473" s="4" t="s">
        <v>558</v>
      </c>
      <c r="B473" s="26" t="s">
        <v>559</v>
      </c>
      <c r="C473" s="26" t="s">
        <v>560</v>
      </c>
      <c r="D473" s="45" t="s">
        <v>561</v>
      </c>
      <c r="E473" s="45" t="s">
        <v>562</v>
      </c>
      <c r="F473" s="270" t="s">
        <v>117</v>
      </c>
      <c r="G473" s="271"/>
      <c r="H473" s="270"/>
      <c r="I473" s="272"/>
      <c r="J473" s="272"/>
      <c r="K473" s="271"/>
      <c r="L473" s="45" t="s">
        <v>413</v>
      </c>
      <c r="M473" s="74">
        <v>2848000</v>
      </c>
      <c r="N473" s="74">
        <v>2848000</v>
      </c>
      <c r="O473" s="74"/>
      <c r="P473" s="74"/>
      <c r="Q473" s="362"/>
      <c r="R473" s="363"/>
      <c r="S473" s="74"/>
    </row>
    <row r="474" spans="1:19" ht="45" customHeight="1" x14ac:dyDescent="0.35">
      <c r="A474" s="21"/>
      <c r="B474" s="22"/>
      <c r="C474" s="22"/>
      <c r="D474" s="22"/>
      <c r="E474" s="22"/>
      <c r="F474" s="22"/>
      <c r="G474" s="22"/>
      <c r="H474" s="22"/>
      <c r="I474" s="22"/>
      <c r="J474" s="22"/>
      <c r="K474" s="22"/>
      <c r="L474" s="22"/>
      <c r="M474" s="24">
        <f>SUM(M470:M473)</f>
        <v>2848000</v>
      </c>
      <c r="N474" s="24">
        <f t="shared" ref="N474:S474" si="9">SUM(N470:N473)</f>
        <v>2848000</v>
      </c>
      <c r="O474" s="24">
        <f t="shared" si="9"/>
        <v>0</v>
      </c>
      <c r="P474" s="24">
        <f t="shared" si="9"/>
        <v>0</v>
      </c>
      <c r="Q474" s="24">
        <f t="shared" si="9"/>
        <v>0</v>
      </c>
      <c r="R474" s="24">
        <f t="shared" si="9"/>
        <v>0</v>
      </c>
      <c r="S474" s="24">
        <f t="shared" si="9"/>
        <v>0</v>
      </c>
    </row>
    <row r="475" spans="1:19" ht="18" customHeight="1" x14ac:dyDescent="0.35">
      <c r="A475" s="298" t="s">
        <v>10</v>
      </c>
      <c r="B475" s="299"/>
      <c r="C475" s="687" t="s">
        <v>818</v>
      </c>
      <c r="D475" s="688"/>
      <c r="E475" s="688"/>
      <c r="F475" s="688"/>
      <c r="G475" s="688"/>
      <c r="H475" s="688"/>
      <c r="I475" s="688"/>
      <c r="J475" s="688"/>
      <c r="K475" s="688"/>
      <c r="L475" s="688"/>
      <c r="M475" s="688"/>
      <c r="N475" s="688"/>
      <c r="O475" s="688"/>
      <c r="P475" s="688"/>
      <c r="Q475" s="688"/>
      <c r="R475" s="688"/>
      <c r="S475" s="688"/>
    </row>
    <row r="476" spans="1:19" ht="18" customHeight="1" x14ac:dyDescent="0.35">
      <c r="A476" s="375" t="s">
        <v>317</v>
      </c>
      <c r="B476" s="376"/>
      <c r="C476" s="377"/>
      <c r="D476" s="378" t="s">
        <v>318</v>
      </c>
      <c r="E476" s="379"/>
      <c r="F476" s="379"/>
      <c r="G476" s="379"/>
      <c r="H476" s="379"/>
      <c r="I476" s="379"/>
      <c r="J476" s="379"/>
      <c r="K476" s="379"/>
      <c r="L476" s="379"/>
      <c r="M476" s="379"/>
      <c r="N476" s="379"/>
      <c r="O476" s="379"/>
      <c r="P476" s="379"/>
      <c r="Q476" s="379"/>
      <c r="R476" s="379"/>
      <c r="S476" s="380"/>
    </row>
    <row r="477" spans="1:19" ht="30" customHeight="1" x14ac:dyDescent="0.35">
      <c r="A477" s="352" t="s">
        <v>563</v>
      </c>
      <c r="B477" s="353"/>
      <c r="C477" s="488" t="s">
        <v>1331</v>
      </c>
      <c r="D477" s="65"/>
      <c r="E477" s="65" t="s">
        <v>3</v>
      </c>
      <c r="F477" s="319" t="s">
        <v>4</v>
      </c>
      <c r="G477" s="268"/>
      <c r="H477" s="319" t="s">
        <v>4</v>
      </c>
      <c r="I477" s="269"/>
      <c r="J477" s="269"/>
      <c r="K477" s="268"/>
      <c r="L477" s="65" t="s">
        <v>9</v>
      </c>
      <c r="M477" s="319" t="s">
        <v>6</v>
      </c>
      <c r="N477" s="269"/>
      <c r="O477" s="269"/>
      <c r="P477" s="269"/>
      <c r="Q477" s="269"/>
      <c r="R477" s="269"/>
      <c r="S477" s="268"/>
    </row>
    <row r="478" spans="1:19" ht="18" customHeight="1" x14ac:dyDescent="0.35">
      <c r="A478" s="354"/>
      <c r="B478" s="355"/>
      <c r="C478" s="386"/>
      <c r="D478" s="65" t="s">
        <v>7</v>
      </c>
      <c r="E478" s="65">
        <v>2025</v>
      </c>
      <c r="F478" s="319">
        <v>2029</v>
      </c>
      <c r="G478" s="268"/>
      <c r="H478" s="319">
        <v>2033</v>
      </c>
      <c r="I478" s="269"/>
      <c r="J478" s="269"/>
      <c r="K478" s="268"/>
      <c r="L478" s="65">
        <v>2037</v>
      </c>
      <c r="M478" s="383" t="s">
        <v>932</v>
      </c>
      <c r="N478" s="262"/>
      <c r="O478" s="262"/>
      <c r="P478" s="262"/>
      <c r="Q478" s="262"/>
      <c r="R478" s="262"/>
      <c r="S478" s="263"/>
    </row>
    <row r="479" spans="1:19" ht="18" customHeight="1" x14ac:dyDescent="0.35">
      <c r="A479" s="356"/>
      <c r="B479" s="357"/>
      <c r="C479" s="386"/>
      <c r="D479" s="67" t="s">
        <v>8</v>
      </c>
      <c r="E479" s="84">
        <v>0</v>
      </c>
      <c r="F479" s="489">
        <v>0.2</v>
      </c>
      <c r="G479" s="263"/>
      <c r="H479" s="489">
        <v>0.35</v>
      </c>
      <c r="I479" s="262"/>
      <c r="J479" s="262"/>
      <c r="K479" s="263"/>
      <c r="L479" s="84">
        <v>0.7</v>
      </c>
      <c r="M479" s="384"/>
      <c r="N479" s="385"/>
      <c r="O479" s="385"/>
      <c r="P479" s="385"/>
      <c r="Q479" s="385"/>
      <c r="R479" s="385"/>
      <c r="S479" s="386"/>
    </row>
    <row r="480" spans="1:19" ht="18" customHeight="1" x14ac:dyDescent="0.35">
      <c r="A480" s="390" t="s">
        <v>45</v>
      </c>
      <c r="B480" s="391"/>
      <c r="C480" s="394" t="s">
        <v>11</v>
      </c>
      <c r="D480" s="282" t="s">
        <v>12</v>
      </c>
      <c r="E480" s="282" t="s">
        <v>6</v>
      </c>
      <c r="F480" s="285" t="s">
        <v>13</v>
      </c>
      <c r="G480" s="286"/>
      <c r="H480" s="285" t="s">
        <v>14</v>
      </c>
      <c r="I480" s="291"/>
      <c r="J480" s="291"/>
      <c r="K480" s="286"/>
      <c r="L480" s="282" t="s">
        <v>15</v>
      </c>
      <c r="M480" s="327" t="s">
        <v>16</v>
      </c>
      <c r="N480" s="324" t="s">
        <v>17</v>
      </c>
      <c r="O480" s="325"/>
      <c r="P480" s="325"/>
      <c r="Q480" s="325"/>
      <c r="R480" s="325"/>
      <c r="S480" s="326"/>
    </row>
    <row r="481" spans="1:19" ht="18" customHeight="1" x14ac:dyDescent="0.35">
      <c r="A481" s="332"/>
      <c r="B481" s="288"/>
      <c r="C481" s="395"/>
      <c r="D481" s="283"/>
      <c r="E481" s="283"/>
      <c r="F481" s="287"/>
      <c r="G481" s="288"/>
      <c r="H481" s="287"/>
      <c r="I481" s="292"/>
      <c r="J481" s="292"/>
      <c r="K481" s="288"/>
      <c r="L481" s="283"/>
      <c r="M481" s="328"/>
      <c r="N481" s="322" t="s">
        <v>38</v>
      </c>
      <c r="O481" s="323"/>
      <c r="P481" s="324" t="s">
        <v>18</v>
      </c>
      <c r="Q481" s="325"/>
      <c r="R481" s="326"/>
      <c r="S481" s="327" t="s">
        <v>19</v>
      </c>
    </row>
    <row r="482" spans="1:19" ht="18" customHeight="1" x14ac:dyDescent="0.35">
      <c r="A482" s="392"/>
      <c r="B482" s="393"/>
      <c r="C482" s="396"/>
      <c r="D482" s="284"/>
      <c r="E482" s="284"/>
      <c r="F482" s="289"/>
      <c r="G482" s="290"/>
      <c r="H482" s="289"/>
      <c r="I482" s="293"/>
      <c r="J482" s="293"/>
      <c r="K482" s="290"/>
      <c r="L482" s="284"/>
      <c r="M482" s="328"/>
      <c r="N482" s="227" t="s">
        <v>20</v>
      </c>
      <c r="O482" s="227" t="s">
        <v>21</v>
      </c>
      <c r="P482" s="227" t="s">
        <v>20</v>
      </c>
      <c r="Q482" s="285" t="s">
        <v>22</v>
      </c>
      <c r="R482" s="286"/>
      <c r="S482" s="328"/>
    </row>
    <row r="483" spans="1:19" ht="90" customHeight="1" x14ac:dyDescent="0.35">
      <c r="A483" s="4" t="s">
        <v>564</v>
      </c>
      <c r="B483" s="26" t="s">
        <v>565</v>
      </c>
      <c r="C483" s="26" t="s">
        <v>566</v>
      </c>
      <c r="D483" s="26" t="s">
        <v>567</v>
      </c>
      <c r="E483" s="45" t="s">
        <v>568</v>
      </c>
      <c r="F483" s="270" t="s">
        <v>117</v>
      </c>
      <c r="G483" s="271"/>
      <c r="H483" s="270" t="s">
        <v>569</v>
      </c>
      <c r="I483" s="272"/>
      <c r="J483" s="272"/>
      <c r="K483" s="271"/>
      <c r="L483" s="45">
        <v>2026</v>
      </c>
      <c r="M483" s="119" t="s">
        <v>811</v>
      </c>
      <c r="N483" s="119"/>
      <c r="O483" s="26"/>
      <c r="P483" s="26"/>
      <c r="Q483" s="362"/>
      <c r="R483" s="363"/>
      <c r="S483" s="26"/>
    </row>
    <row r="484" spans="1:19" ht="90" customHeight="1" x14ac:dyDescent="0.35">
      <c r="A484" s="4" t="s">
        <v>570</v>
      </c>
      <c r="B484" s="26" t="s">
        <v>571</v>
      </c>
      <c r="C484" s="26" t="s">
        <v>572</v>
      </c>
      <c r="D484" s="26" t="s">
        <v>573</v>
      </c>
      <c r="E484" s="45" t="s">
        <v>574</v>
      </c>
      <c r="F484" s="270" t="s">
        <v>117</v>
      </c>
      <c r="G484" s="271"/>
      <c r="H484" s="270" t="s">
        <v>569</v>
      </c>
      <c r="I484" s="272"/>
      <c r="J484" s="272"/>
      <c r="K484" s="271"/>
      <c r="L484" s="45" t="s">
        <v>413</v>
      </c>
      <c r="M484" s="120" t="s">
        <v>811</v>
      </c>
      <c r="N484" s="120"/>
      <c r="O484" s="26"/>
      <c r="P484" s="26"/>
      <c r="Q484" s="362"/>
      <c r="R484" s="363"/>
      <c r="S484" s="40"/>
    </row>
    <row r="485" spans="1:19" ht="45" customHeight="1" x14ac:dyDescent="0.35">
      <c r="A485" s="4" t="s">
        <v>575</v>
      </c>
      <c r="B485" s="26" t="s">
        <v>576</v>
      </c>
      <c r="C485" s="26" t="s">
        <v>577</v>
      </c>
      <c r="D485" s="45" t="s">
        <v>578</v>
      </c>
      <c r="E485" s="45" t="s">
        <v>579</v>
      </c>
      <c r="F485" s="270" t="s">
        <v>117</v>
      </c>
      <c r="G485" s="271"/>
      <c r="H485" s="270"/>
      <c r="I485" s="272"/>
      <c r="J485" s="272"/>
      <c r="K485" s="271"/>
      <c r="L485" s="45" t="s">
        <v>413</v>
      </c>
      <c r="M485" s="120">
        <v>6000</v>
      </c>
      <c r="N485" s="122"/>
      <c r="O485" s="74"/>
      <c r="P485" s="74"/>
      <c r="Q485" s="362"/>
      <c r="R485" s="363"/>
      <c r="S485" s="80">
        <v>6000</v>
      </c>
    </row>
    <row r="486" spans="1:19" ht="45" customHeight="1" x14ac:dyDescent="0.35">
      <c r="A486" s="4" t="s">
        <v>580</v>
      </c>
      <c r="B486" s="26" t="s">
        <v>581</v>
      </c>
      <c r="C486" s="26" t="s">
        <v>582</v>
      </c>
      <c r="D486" s="45" t="s">
        <v>583</v>
      </c>
      <c r="E486" s="45" t="s">
        <v>584</v>
      </c>
      <c r="F486" s="270" t="s">
        <v>117</v>
      </c>
      <c r="G486" s="271"/>
      <c r="H486" s="270" t="s">
        <v>585</v>
      </c>
      <c r="I486" s="272"/>
      <c r="J486" s="272"/>
      <c r="K486" s="271"/>
      <c r="L486" s="45">
        <v>2026</v>
      </c>
      <c r="M486" s="120">
        <v>15000</v>
      </c>
      <c r="N486" s="120">
        <v>15000</v>
      </c>
      <c r="O486" s="78" t="s">
        <v>876</v>
      </c>
      <c r="P486" s="74"/>
      <c r="Q486" s="362"/>
      <c r="R486" s="363"/>
      <c r="S486" s="234"/>
    </row>
    <row r="487" spans="1:19" ht="90" customHeight="1" x14ac:dyDescent="0.35">
      <c r="A487" s="4" t="s">
        <v>580</v>
      </c>
      <c r="B487" s="26" t="s">
        <v>586</v>
      </c>
      <c r="C487" s="26" t="s">
        <v>869</v>
      </c>
      <c r="D487" s="45" t="s">
        <v>870</v>
      </c>
      <c r="E487" s="45" t="s">
        <v>587</v>
      </c>
      <c r="F487" s="270" t="s">
        <v>117</v>
      </c>
      <c r="G487" s="271"/>
      <c r="H487" s="270" t="s">
        <v>588</v>
      </c>
      <c r="I487" s="272"/>
      <c r="J487" s="272"/>
      <c r="K487" s="271"/>
      <c r="L487" s="45" t="s">
        <v>413</v>
      </c>
      <c r="M487" s="120">
        <v>60000</v>
      </c>
      <c r="N487" s="120">
        <v>60000</v>
      </c>
      <c r="O487" s="78" t="s">
        <v>876</v>
      </c>
      <c r="P487" s="74"/>
      <c r="Q487" s="362"/>
      <c r="R487" s="363"/>
      <c r="S487" s="234"/>
    </row>
    <row r="488" spans="1:19" ht="150" customHeight="1" x14ac:dyDescent="0.35">
      <c r="A488" s="4" t="s">
        <v>589</v>
      </c>
      <c r="B488" s="26" t="s">
        <v>590</v>
      </c>
      <c r="C488" s="26" t="s">
        <v>868</v>
      </c>
      <c r="D488" s="45" t="s">
        <v>591</v>
      </c>
      <c r="E488" s="45" t="s">
        <v>592</v>
      </c>
      <c r="F488" s="270" t="s">
        <v>117</v>
      </c>
      <c r="G488" s="271"/>
      <c r="H488" s="270" t="s">
        <v>588</v>
      </c>
      <c r="I488" s="272"/>
      <c r="J488" s="272"/>
      <c r="K488" s="271"/>
      <c r="L488" s="45" t="s">
        <v>413</v>
      </c>
      <c r="M488" s="120">
        <v>50000</v>
      </c>
      <c r="N488" s="120">
        <v>50000</v>
      </c>
      <c r="O488" s="78" t="s">
        <v>876</v>
      </c>
      <c r="P488" s="74"/>
      <c r="Q488" s="362"/>
      <c r="R488" s="363"/>
      <c r="S488" s="234"/>
    </row>
    <row r="489" spans="1:19" ht="90" customHeight="1" x14ac:dyDescent="0.35">
      <c r="A489" s="4" t="s">
        <v>593</v>
      </c>
      <c r="B489" s="26" t="s">
        <v>594</v>
      </c>
      <c r="C489" s="26" t="s">
        <v>867</v>
      </c>
      <c r="D489" s="45" t="s">
        <v>595</v>
      </c>
      <c r="E489" s="45" t="s">
        <v>39</v>
      </c>
      <c r="F489" s="270" t="s">
        <v>117</v>
      </c>
      <c r="G489" s="271"/>
      <c r="H489" s="270" t="s">
        <v>588</v>
      </c>
      <c r="I489" s="272"/>
      <c r="J489" s="272"/>
      <c r="K489" s="271"/>
      <c r="L489" s="45" t="s">
        <v>413</v>
      </c>
      <c r="M489" s="120">
        <v>450000</v>
      </c>
      <c r="N489" s="120"/>
      <c r="O489" s="74"/>
      <c r="P489" s="74"/>
      <c r="Q489" s="362"/>
      <c r="R489" s="363"/>
      <c r="S489" s="234">
        <v>450000</v>
      </c>
    </row>
    <row r="490" spans="1:19" ht="90" customHeight="1" x14ac:dyDescent="0.35">
      <c r="A490" s="4" t="s">
        <v>596</v>
      </c>
      <c r="B490" s="26" t="s">
        <v>597</v>
      </c>
      <c r="C490" s="26" t="s">
        <v>871</v>
      </c>
      <c r="D490" s="45" t="s">
        <v>598</v>
      </c>
      <c r="E490" s="45" t="s">
        <v>599</v>
      </c>
      <c r="F490" s="270" t="s">
        <v>117</v>
      </c>
      <c r="G490" s="271"/>
      <c r="H490" s="270" t="s">
        <v>588</v>
      </c>
      <c r="I490" s="272"/>
      <c r="J490" s="272"/>
      <c r="K490" s="271"/>
      <c r="L490" s="45" t="s">
        <v>366</v>
      </c>
      <c r="M490" s="121">
        <v>80000</v>
      </c>
      <c r="N490" s="120"/>
      <c r="O490" s="74"/>
      <c r="P490" s="74"/>
      <c r="Q490" s="362"/>
      <c r="R490" s="363"/>
      <c r="S490" s="234">
        <v>80000</v>
      </c>
    </row>
    <row r="491" spans="1:19" ht="60" customHeight="1" x14ac:dyDescent="0.35">
      <c r="A491" s="4" t="s">
        <v>600</v>
      </c>
      <c r="B491" s="26" t="s">
        <v>601</v>
      </c>
      <c r="C491" s="26" t="s">
        <v>602</v>
      </c>
      <c r="D491" s="45" t="s">
        <v>603</v>
      </c>
      <c r="E491" s="45" t="s">
        <v>604</v>
      </c>
      <c r="F491" s="270" t="s">
        <v>117</v>
      </c>
      <c r="G491" s="271"/>
      <c r="H491" s="270"/>
      <c r="I491" s="272"/>
      <c r="J491" s="272"/>
      <c r="K491" s="271"/>
      <c r="L491" s="45" t="s">
        <v>413</v>
      </c>
      <c r="M491" s="120">
        <v>20000</v>
      </c>
      <c r="N491" s="120">
        <v>20000</v>
      </c>
      <c r="O491" s="78" t="s">
        <v>876</v>
      </c>
      <c r="P491" s="74"/>
      <c r="Q491" s="362"/>
      <c r="R491" s="363"/>
      <c r="S491" s="234"/>
    </row>
    <row r="492" spans="1:19" ht="45" customHeight="1" x14ac:dyDescent="0.35">
      <c r="A492" s="4" t="s">
        <v>605</v>
      </c>
      <c r="B492" s="26" t="s">
        <v>606</v>
      </c>
      <c r="C492" s="26" t="s">
        <v>607</v>
      </c>
      <c r="D492" s="45" t="s">
        <v>608</v>
      </c>
      <c r="E492" s="45" t="s">
        <v>609</v>
      </c>
      <c r="F492" s="270" t="s">
        <v>117</v>
      </c>
      <c r="G492" s="271"/>
      <c r="H492" s="270" t="s">
        <v>588</v>
      </c>
      <c r="I492" s="272"/>
      <c r="J492" s="272"/>
      <c r="K492" s="271"/>
      <c r="L492" s="45">
        <v>2028</v>
      </c>
      <c r="M492" s="120">
        <v>45000</v>
      </c>
      <c r="N492" s="120"/>
      <c r="O492" s="74"/>
      <c r="P492" s="74"/>
      <c r="Q492" s="362"/>
      <c r="R492" s="363"/>
      <c r="S492" s="234">
        <v>45000</v>
      </c>
    </row>
    <row r="493" spans="1:19" ht="165" customHeight="1" x14ac:dyDescent="0.35">
      <c r="A493" s="4" t="s">
        <v>610</v>
      </c>
      <c r="B493" s="26" t="s">
        <v>872</v>
      </c>
      <c r="C493" s="26" t="s">
        <v>611</v>
      </c>
      <c r="D493" s="45" t="s">
        <v>612</v>
      </c>
      <c r="E493" s="45" t="s">
        <v>613</v>
      </c>
      <c r="F493" s="270" t="s">
        <v>117</v>
      </c>
      <c r="G493" s="271"/>
      <c r="H493" s="270" t="s">
        <v>588</v>
      </c>
      <c r="I493" s="272"/>
      <c r="J493" s="272"/>
      <c r="K493" s="271"/>
      <c r="L493" s="45" t="s">
        <v>413</v>
      </c>
      <c r="M493" s="120">
        <v>30000</v>
      </c>
      <c r="N493" s="120">
        <v>30000</v>
      </c>
      <c r="O493" s="78" t="s">
        <v>876</v>
      </c>
      <c r="P493" s="74"/>
      <c r="Q493" s="362"/>
      <c r="R493" s="363"/>
      <c r="S493" s="234"/>
    </row>
    <row r="494" spans="1:19" ht="105" customHeight="1" x14ac:dyDescent="0.35">
      <c r="A494" s="4" t="s">
        <v>614</v>
      </c>
      <c r="B494" s="26" t="s">
        <v>615</v>
      </c>
      <c r="C494" s="26" t="s">
        <v>616</v>
      </c>
      <c r="D494" s="45" t="s">
        <v>617</v>
      </c>
      <c r="E494" s="45" t="s">
        <v>618</v>
      </c>
      <c r="F494" s="270" t="s">
        <v>117</v>
      </c>
      <c r="G494" s="271"/>
      <c r="H494" s="270" t="s">
        <v>619</v>
      </c>
      <c r="I494" s="272"/>
      <c r="J494" s="272"/>
      <c r="K494" s="271"/>
      <c r="L494" s="45" t="s">
        <v>413</v>
      </c>
      <c r="M494" s="120" t="s">
        <v>811</v>
      </c>
      <c r="N494" s="120"/>
      <c r="O494" s="74"/>
      <c r="P494" s="74"/>
      <c r="Q494" s="362"/>
      <c r="R494" s="363"/>
      <c r="S494" s="74"/>
    </row>
    <row r="495" spans="1:19" ht="105" customHeight="1" x14ac:dyDescent="0.35">
      <c r="A495" s="21"/>
      <c r="B495" s="21"/>
      <c r="C495" s="22"/>
      <c r="D495" s="22"/>
      <c r="E495" s="22"/>
      <c r="F495" s="22"/>
      <c r="G495" s="22"/>
      <c r="H495" s="22"/>
      <c r="I495" s="22"/>
      <c r="J495" s="22"/>
      <c r="K495" s="22"/>
      <c r="L495" s="22"/>
      <c r="M495" s="87">
        <f>SUM(M483:M494)</f>
        <v>756000</v>
      </c>
      <c r="N495" s="88">
        <f>SUM(N483:N494)</f>
        <v>175000</v>
      </c>
      <c r="O495" s="86"/>
      <c r="P495" s="86"/>
      <c r="Q495" s="490"/>
      <c r="R495" s="491"/>
      <c r="S495" s="88">
        <f>SUM(S483:S494)</f>
        <v>581000</v>
      </c>
    </row>
    <row r="496" spans="1:19" x14ac:dyDescent="0.35">
      <c r="A496" s="298" t="s">
        <v>10</v>
      </c>
      <c r="B496" s="299"/>
      <c r="C496" s="307" t="s">
        <v>620</v>
      </c>
      <c r="D496" s="308"/>
      <c r="E496" s="308"/>
      <c r="F496" s="308"/>
      <c r="G496" s="308"/>
      <c r="H496" s="308"/>
      <c r="I496" s="308"/>
      <c r="J496" s="308"/>
      <c r="K496" s="308"/>
      <c r="L496" s="308"/>
      <c r="M496" s="308"/>
      <c r="N496" s="308"/>
      <c r="O496" s="308"/>
      <c r="P496" s="308"/>
      <c r="Q496" s="308"/>
      <c r="R496" s="308"/>
      <c r="S496" s="308"/>
    </row>
    <row r="497" spans="1:19" ht="18" customHeight="1" x14ac:dyDescent="0.35">
      <c r="A497" s="333" t="s">
        <v>319</v>
      </c>
      <c r="B497" s="334"/>
      <c r="C497" s="335"/>
      <c r="D497" s="492" t="s">
        <v>1329</v>
      </c>
      <c r="E497" s="493"/>
      <c r="F497" s="493"/>
      <c r="G497" s="493"/>
      <c r="H497" s="493"/>
      <c r="I497" s="493"/>
      <c r="J497" s="493"/>
      <c r="K497" s="493"/>
      <c r="L497" s="494"/>
      <c r="M497" s="457" t="s">
        <v>1</v>
      </c>
      <c r="N497" s="334"/>
      <c r="O497" s="334"/>
      <c r="P497" s="334"/>
      <c r="Q497" s="335"/>
      <c r="R497" s="339" t="s">
        <v>865</v>
      </c>
      <c r="S497" s="341"/>
    </row>
    <row r="498" spans="1:19" ht="18" customHeight="1" x14ac:dyDescent="0.35">
      <c r="A498" s="342" t="s">
        <v>306</v>
      </c>
      <c r="B498" s="343"/>
      <c r="C498" s="349" t="s">
        <v>621</v>
      </c>
      <c r="D498" s="229"/>
      <c r="E498" s="350" t="s">
        <v>3</v>
      </c>
      <c r="F498" s="350"/>
      <c r="G498" s="350">
        <v>2031</v>
      </c>
      <c r="H498" s="350"/>
      <c r="I498" s="350" t="s">
        <v>5</v>
      </c>
      <c r="J498" s="350"/>
      <c r="K498" s="350"/>
      <c r="L498" s="350"/>
      <c r="M498" s="351" t="s">
        <v>6</v>
      </c>
      <c r="N498" s="351"/>
      <c r="O498" s="351"/>
      <c r="P498" s="351"/>
      <c r="Q498" s="351"/>
      <c r="R498" s="351"/>
      <c r="S498" s="351"/>
    </row>
    <row r="499" spans="1:19" ht="18" customHeight="1" x14ac:dyDescent="0.35">
      <c r="A499" s="344"/>
      <c r="B499" s="345"/>
      <c r="C499" s="349"/>
      <c r="D499" s="229" t="s">
        <v>7</v>
      </c>
      <c r="E499" s="350">
        <v>2025</v>
      </c>
      <c r="F499" s="350"/>
      <c r="G499" s="350">
        <v>2030</v>
      </c>
      <c r="H499" s="350"/>
      <c r="I499" s="350">
        <v>2037</v>
      </c>
      <c r="J499" s="350"/>
      <c r="K499" s="350"/>
      <c r="L499" s="350"/>
      <c r="M499" s="351" t="s">
        <v>36</v>
      </c>
      <c r="N499" s="351"/>
      <c r="O499" s="351"/>
      <c r="P499" s="351"/>
      <c r="Q499" s="351"/>
      <c r="R499" s="351"/>
      <c r="S499" s="351"/>
    </row>
    <row r="500" spans="1:19" ht="18" customHeight="1" x14ac:dyDescent="0.35">
      <c r="A500" s="346"/>
      <c r="B500" s="347"/>
      <c r="C500" s="349"/>
      <c r="D500" s="229" t="s">
        <v>8</v>
      </c>
      <c r="E500" s="474">
        <v>0.05</v>
      </c>
      <c r="F500" s="350"/>
      <c r="G500" s="475">
        <v>0.15</v>
      </c>
      <c r="H500" s="350"/>
      <c r="I500" s="475">
        <v>0.3</v>
      </c>
      <c r="J500" s="350"/>
      <c r="K500" s="350"/>
      <c r="L500" s="350"/>
      <c r="M500" s="351"/>
      <c r="N500" s="351"/>
      <c r="O500" s="351"/>
      <c r="P500" s="351"/>
      <c r="Q500" s="351"/>
      <c r="R500" s="351"/>
      <c r="S500" s="351"/>
    </row>
    <row r="501" spans="1:19" ht="18" customHeight="1" x14ac:dyDescent="0.35">
      <c r="A501" s="300" t="s">
        <v>320</v>
      </c>
      <c r="B501" s="301"/>
      <c r="C501" s="302"/>
      <c r="D501" s="330" t="s">
        <v>1334</v>
      </c>
      <c r="E501" s="330"/>
      <c r="F501" s="330"/>
      <c r="G501" s="330"/>
      <c r="H501" s="330"/>
      <c r="I501" s="330"/>
      <c r="J501" s="330"/>
      <c r="K501" s="330"/>
      <c r="L501" s="330"/>
      <c r="M501" s="330"/>
      <c r="N501" s="330"/>
      <c r="O501" s="330"/>
      <c r="P501" s="330"/>
      <c r="Q501" s="330"/>
      <c r="R501" s="330"/>
      <c r="S501" s="331"/>
    </row>
    <row r="502" spans="1:19" ht="30" customHeight="1" x14ac:dyDescent="0.35">
      <c r="A502" s="352" t="s">
        <v>321</v>
      </c>
      <c r="B502" s="353"/>
      <c r="C502" s="470" t="s">
        <v>837</v>
      </c>
      <c r="D502" s="65"/>
      <c r="E502" s="65" t="s">
        <v>3</v>
      </c>
      <c r="F502" s="319" t="s">
        <v>4</v>
      </c>
      <c r="G502" s="268"/>
      <c r="H502" s="319" t="s">
        <v>4</v>
      </c>
      <c r="I502" s="269"/>
      <c r="J502" s="269"/>
      <c r="K502" s="268"/>
      <c r="L502" s="65" t="s">
        <v>9</v>
      </c>
      <c r="M502" s="319" t="s">
        <v>6</v>
      </c>
      <c r="N502" s="269"/>
      <c r="O502" s="269"/>
      <c r="P502" s="269"/>
      <c r="Q502" s="269"/>
      <c r="R502" s="269"/>
      <c r="S502" s="268"/>
    </row>
    <row r="503" spans="1:19" ht="18" customHeight="1" x14ac:dyDescent="0.35">
      <c r="A503" s="354"/>
      <c r="B503" s="355"/>
      <c r="C503" s="386"/>
      <c r="D503" s="65" t="s">
        <v>7</v>
      </c>
      <c r="E503" s="65">
        <v>2025</v>
      </c>
      <c r="F503" s="319">
        <v>2029</v>
      </c>
      <c r="G503" s="268"/>
      <c r="H503" s="319">
        <v>2033</v>
      </c>
      <c r="I503" s="269"/>
      <c r="J503" s="269"/>
      <c r="K503" s="268"/>
      <c r="L503" s="65">
        <v>2037</v>
      </c>
      <c r="M503" s="383" t="s">
        <v>932</v>
      </c>
      <c r="N503" s="262"/>
      <c r="O503" s="262"/>
      <c r="P503" s="262"/>
      <c r="Q503" s="262"/>
      <c r="R503" s="262"/>
      <c r="S503" s="263"/>
    </row>
    <row r="504" spans="1:19" ht="18" customHeight="1" x14ac:dyDescent="0.35">
      <c r="A504" s="356"/>
      <c r="B504" s="357"/>
      <c r="C504" s="471"/>
      <c r="D504" s="65" t="s">
        <v>8</v>
      </c>
      <c r="E504" s="66">
        <v>0.25</v>
      </c>
      <c r="F504" s="267">
        <v>0.35</v>
      </c>
      <c r="G504" s="268"/>
      <c r="H504" s="267">
        <v>0.45</v>
      </c>
      <c r="I504" s="269"/>
      <c r="J504" s="269"/>
      <c r="K504" s="268"/>
      <c r="L504" s="66">
        <v>0.6</v>
      </c>
      <c r="M504" s="264"/>
      <c r="N504" s="265"/>
      <c r="O504" s="265"/>
      <c r="P504" s="265"/>
      <c r="Q504" s="265"/>
      <c r="R504" s="265"/>
      <c r="S504" s="266"/>
    </row>
    <row r="505" spans="1:19" ht="18" customHeight="1" x14ac:dyDescent="0.35">
      <c r="A505" s="273" t="s">
        <v>45</v>
      </c>
      <c r="B505" s="274"/>
      <c r="C505" s="279" t="s">
        <v>11</v>
      </c>
      <c r="D505" s="282" t="s">
        <v>12</v>
      </c>
      <c r="E505" s="282" t="s">
        <v>6</v>
      </c>
      <c r="F505" s="285" t="s">
        <v>13</v>
      </c>
      <c r="G505" s="286"/>
      <c r="H505" s="285" t="s">
        <v>14</v>
      </c>
      <c r="I505" s="291"/>
      <c r="J505" s="291"/>
      <c r="K505" s="286"/>
      <c r="L505" s="282" t="s">
        <v>15</v>
      </c>
      <c r="M505" s="327" t="s">
        <v>16</v>
      </c>
      <c r="N505" s="324" t="s">
        <v>17</v>
      </c>
      <c r="O505" s="325"/>
      <c r="P505" s="325"/>
      <c r="Q505" s="325"/>
      <c r="R505" s="325"/>
      <c r="S505" s="326"/>
    </row>
    <row r="506" spans="1:19" ht="18" customHeight="1" x14ac:dyDescent="0.35">
      <c r="A506" s="275"/>
      <c r="B506" s="276"/>
      <c r="C506" s="280"/>
      <c r="D506" s="283"/>
      <c r="E506" s="283"/>
      <c r="F506" s="287"/>
      <c r="G506" s="288"/>
      <c r="H506" s="287"/>
      <c r="I506" s="292"/>
      <c r="J506" s="292"/>
      <c r="K506" s="288"/>
      <c r="L506" s="283"/>
      <c r="M506" s="328"/>
      <c r="N506" s="322" t="s">
        <v>38</v>
      </c>
      <c r="O506" s="323"/>
      <c r="P506" s="324" t="s">
        <v>18</v>
      </c>
      <c r="Q506" s="325"/>
      <c r="R506" s="326"/>
      <c r="S506" s="327" t="s">
        <v>19</v>
      </c>
    </row>
    <row r="507" spans="1:19" ht="18" customHeight="1" x14ac:dyDescent="0.35">
      <c r="A507" s="277"/>
      <c r="B507" s="278"/>
      <c r="C507" s="280"/>
      <c r="D507" s="283"/>
      <c r="E507" s="283"/>
      <c r="F507" s="287"/>
      <c r="G507" s="288"/>
      <c r="H507" s="287"/>
      <c r="I507" s="332"/>
      <c r="J507" s="332"/>
      <c r="K507" s="288"/>
      <c r="L507" s="283"/>
      <c r="M507" s="328"/>
      <c r="N507" s="227" t="s">
        <v>20</v>
      </c>
      <c r="O507" s="227" t="s">
        <v>21</v>
      </c>
      <c r="P507" s="227" t="s">
        <v>20</v>
      </c>
      <c r="Q507" s="285" t="s">
        <v>22</v>
      </c>
      <c r="R507" s="286"/>
      <c r="S507" s="328"/>
    </row>
    <row r="508" spans="1:19" ht="90" customHeight="1" x14ac:dyDescent="0.35">
      <c r="A508" s="4" t="s">
        <v>622</v>
      </c>
      <c r="B508" s="226" t="s">
        <v>623</v>
      </c>
      <c r="C508" s="226" t="s">
        <v>624</v>
      </c>
      <c r="D508" s="239" t="s">
        <v>625</v>
      </c>
      <c r="E508" s="239" t="s">
        <v>485</v>
      </c>
      <c r="F508" s="310" t="s">
        <v>117</v>
      </c>
      <c r="G508" s="311"/>
      <c r="H508" s="310" t="s">
        <v>648</v>
      </c>
      <c r="I508" s="312"/>
      <c r="J508" s="312"/>
      <c r="K508" s="311"/>
      <c r="L508" s="239" t="s">
        <v>413</v>
      </c>
      <c r="M508" s="228" t="s">
        <v>811</v>
      </c>
      <c r="N508" s="228" t="s">
        <v>811</v>
      </c>
      <c r="O508" s="237"/>
      <c r="P508" s="237"/>
      <c r="Q508" s="303"/>
      <c r="R508" s="304"/>
      <c r="S508" s="237"/>
    </row>
    <row r="509" spans="1:19" ht="90" customHeight="1" x14ac:dyDescent="0.35">
      <c r="A509" s="4" t="s">
        <v>626</v>
      </c>
      <c r="B509" s="226" t="s">
        <v>627</v>
      </c>
      <c r="C509" s="226" t="s">
        <v>821</v>
      </c>
      <c r="D509" s="239" t="s">
        <v>628</v>
      </c>
      <c r="E509" s="239" t="s">
        <v>485</v>
      </c>
      <c r="F509" s="310" t="s">
        <v>117</v>
      </c>
      <c r="G509" s="311"/>
      <c r="H509" s="310" t="s">
        <v>648</v>
      </c>
      <c r="I509" s="312"/>
      <c r="J509" s="312"/>
      <c r="K509" s="311"/>
      <c r="L509" s="239" t="s">
        <v>413</v>
      </c>
      <c r="M509" s="228">
        <v>35350</v>
      </c>
      <c r="N509" s="85">
        <v>35350</v>
      </c>
      <c r="O509" s="79" t="s">
        <v>822</v>
      </c>
      <c r="P509" s="237"/>
      <c r="Q509" s="303"/>
      <c r="R509" s="304"/>
      <c r="S509" s="237"/>
    </row>
    <row r="510" spans="1:19" ht="54" customHeight="1" x14ac:dyDescent="0.35">
      <c r="A510" s="4" t="s">
        <v>629</v>
      </c>
      <c r="B510" s="226" t="s">
        <v>630</v>
      </c>
      <c r="C510" s="226" t="s">
        <v>631</v>
      </c>
      <c r="D510" s="239" t="s">
        <v>632</v>
      </c>
      <c r="E510" s="239" t="s">
        <v>485</v>
      </c>
      <c r="F510" s="310" t="s">
        <v>117</v>
      </c>
      <c r="G510" s="311"/>
      <c r="H510" s="310" t="s">
        <v>838</v>
      </c>
      <c r="I510" s="312"/>
      <c r="J510" s="312"/>
      <c r="K510" s="311"/>
      <c r="L510" s="239" t="s">
        <v>413</v>
      </c>
      <c r="M510" s="228">
        <v>29400</v>
      </c>
      <c r="N510" s="85">
        <v>29400</v>
      </c>
      <c r="O510" s="79" t="s">
        <v>822</v>
      </c>
      <c r="P510" s="237"/>
      <c r="Q510" s="303"/>
      <c r="R510" s="304"/>
      <c r="S510" s="237"/>
    </row>
    <row r="511" spans="1:19" ht="72" customHeight="1" x14ac:dyDescent="0.35">
      <c r="A511" s="4" t="s">
        <v>633</v>
      </c>
      <c r="B511" s="226" t="s">
        <v>634</v>
      </c>
      <c r="C511" s="226" t="s">
        <v>635</v>
      </c>
      <c r="D511" s="239" t="s">
        <v>636</v>
      </c>
      <c r="E511" s="239" t="s">
        <v>637</v>
      </c>
      <c r="F511" s="310" t="s">
        <v>117</v>
      </c>
      <c r="G511" s="311"/>
      <c r="H511" s="310" t="s">
        <v>648</v>
      </c>
      <c r="I511" s="312"/>
      <c r="J511" s="312"/>
      <c r="K511" s="311"/>
      <c r="L511" s="239" t="s">
        <v>413</v>
      </c>
      <c r="M511" s="228">
        <v>2500</v>
      </c>
      <c r="N511" s="85">
        <v>2500</v>
      </c>
      <c r="O511" s="79" t="s">
        <v>822</v>
      </c>
      <c r="P511" s="237"/>
      <c r="Q511" s="303"/>
      <c r="R511" s="304"/>
      <c r="S511" s="237"/>
    </row>
    <row r="512" spans="1:19" ht="72" customHeight="1" x14ac:dyDescent="0.35">
      <c r="A512" s="4" t="s">
        <v>638</v>
      </c>
      <c r="B512" s="226" t="s">
        <v>639</v>
      </c>
      <c r="C512" s="226" t="s">
        <v>640</v>
      </c>
      <c r="D512" s="239" t="s">
        <v>641</v>
      </c>
      <c r="E512" s="239" t="s">
        <v>485</v>
      </c>
      <c r="F512" s="310" t="s">
        <v>117</v>
      </c>
      <c r="G512" s="311"/>
      <c r="H512" s="310" t="s">
        <v>642</v>
      </c>
      <c r="I512" s="312"/>
      <c r="J512" s="312"/>
      <c r="K512" s="311"/>
      <c r="L512" s="239" t="s">
        <v>413</v>
      </c>
      <c r="M512" s="228">
        <v>2500</v>
      </c>
      <c r="N512" s="85">
        <v>2500</v>
      </c>
      <c r="O512" s="79" t="s">
        <v>822</v>
      </c>
      <c r="P512" s="237"/>
      <c r="Q512" s="303"/>
      <c r="R512" s="304"/>
      <c r="S512" s="237"/>
    </row>
    <row r="513" spans="1:19" ht="54" customHeight="1" x14ac:dyDescent="0.35">
      <c r="A513" s="4" t="s">
        <v>643</v>
      </c>
      <c r="B513" s="226" t="s">
        <v>644</v>
      </c>
      <c r="C513" s="226" t="s">
        <v>645</v>
      </c>
      <c r="D513" s="4" t="s">
        <v>646</v>
      </c>
      <c r="E513" s="239" t="s">
        <v>647</v>
      </c>
      <c r="F513" s="310" t="s">
        <v>648</v>
      </c>
      <c r="G513" s="311"/>
      <c r="H513" s="310" t="s">
        <v>117</v>
      </c>
      <c r="I513" s="312"/>
      <c r="J513" s="312"/>
      <c r="K513" s="311"/>
      <c r="L513" s="239" t="s">
        <v>413</v>
      </c>
      <c r="M513" s="228">
        <v>138460</v>
      </c>
      <c r="N513" s="85">
        <v>138460</v>
      </c>
      <c r="O513" s="89" t="s">
        <v>877</v>
      </c>
      <c r="P513" s="237"/>
      <c r="Q513" s="303"/>
      <c r="R513" s="304"/>
      <c r="S513" s="237"/>
    </row>
    <row r="514" spans="1:19" ht="54" customHeight="1" x14ac:dyDescent="0.35">
      <c r="A514" s="21"/>
      <c r="B514" s="22"/>
      <c r="C514" s="22"/>
      <c r="D514" s="22"/>
      <c r="E514" s="22"/>
      <c r="F514" s="22"/>
      <c r="G514" s="22"/>
      <c r="H514" s="22"/>
      <c r="I514" s="22"/>
      <c r="J514" s="22"/>
      <c r="K514" s="22"/>
      <c r="L514" s="22"/>
      <c r="M514" s="24">
        <f>SUM(M508:M513)</f>
        <v>208210</v>
      </c>
      <c r="N514" s="24">
        <f t="shared" ref="N514:S514" si="10">SUM(N508:N513)</f>
        <v>208210</v>
      </c>
      <c r="O514" s="24">
        <f t="shared" si="10"/>
        <v>0</v>
      </c>
      <c r="P514" s="24">
        <f t="shared" si="10"/>
        <v>0</v>
      </c>
      <c r="Q514" s="24">
        <f t="shared" si="10"/>
        <v>0</v>
      </c>
      <c r="R514" s="24">
        <f t="shared" si="10"/>
        <v>0</v>
      </c>
      <c r="S514" s="24">
        <f t="shared" si="10"/>
        <v>0</v>
      </c>
    </row>
    <row r="515" spans="1:19" x14ac:dyDescent="0.35">
      <c r="A515" s="298" t="s">
        <v>10</v>
      </c>
      <c r="B515" s="299"/>
      <c r="C515" s="307" t="s">
        <v>649</v>
      </c>
      <c r="D515" s="308"/>
      <c r="E515" s="308"/>
      <c r="F515" s="308"/>
      <c r="G515" s="308"/>
      <c r="H515" s="308"/>
      <c r="I515" s="308"/>
      <c r="J515" s="308"/>
      <c r="K515" s="308"/>
      <c r="L515" s="308"/>
      <c r="M515" s="308"/>
      <c r="N515" s="308"/>
      <c r="O515" s="308"/>
      <c r="P515" s="308"/>
      <c r="Q515" s="308"/>
      <c r="R515" s="308"/>
      <c r="S515" s="309"/>
    </row>
    <row r="516" spans="1:19" ht="18" customHeight="1" x14ac:dyDescent="0.35">
      <c r="A516" s="300" t="s">
        <v>322</v>
      </c>
      <c r="B516" s="301"/>
      <c r="C516" s="302"/>
      <c r="D516" s="330" t="s">
        <v>328</v>
      </c>
      <c r="E516" s="330"/>
      <c r="F516" s="330"/>
      <c r="G516" s="330"/>
      <c r="H516" s="330"/>
      <c r="I516" s="330"/>
      <c r="J516" s="330"/>
      <c r="K516" s="330"/>
      <c r="L516" s="330"/>
      <c r="M516" s="330"/>
      <c r="N516" s="330"/>
      <c r="O516" s="330"/>
      <c r="P516" s="330"/>
      <c r="Q516" s="330"/>
      <c r="R516" s="330"/>
      <c r="S516" s="331"/>
    </row>
    <row r="517" spans="1:19" ht="30" customHeight="1" x14ac:dyDescent="0.35">
      <c r="A517" s="352" t="s">
        <v>323</v>
      </c>
      <c r="B517" s="353"/>
      <c r="C517" s="470" t="s">
        <v>1335</v>
      </c>
      <c r="D517" s="65"/>
      <c r="E517" s="65" t="s">
        <v>3</v>
      </c>
      <c r="F517" s="319" t="s">
        <v>4</v>
      </c>
      <c r="G517" s="268"/>
      <c r="H517" s="319" t="s">
        <v>4</v>
      </c>
      <c r="I517" s="269"/>
      <c r="J517" s="269"/>
      <c r="K517" s="268"/>
      <c r="L517" s="65" t="s">
        <v>9</v>
      </c>
      <c r="M517" s="319" t="s">
        <v>6</v>
      </c>
      <c r="N517" s="269"/>
      <c r="O517" s="269"/>
      <c r="P517" s="269"/>
      <c r="Q517" s="269"/>
      <c r="R517" s="269"/>
      <c r="S517" s="268"/>
    </row>
    <row r="518" spans="1:19" ht="18" customHeight="1" x14ac:dyDescent="0.35">
      <c r="A518" s="354"/>
      <c r="B518" s="355"/>
      <c r="C518" s="386"/>
      <c r="D518" s="65" t="s">
        <v>7</v>
      </c>
      <c r="E518" s="65">
        <v>2025</v>
      </c>
      <c r="F518" s="319">
        <v>2029</v>
      </c>
      <c r="G518" s="268"/>
      <c r="H518" s="319">
        <v>2033</v>
      </c>
      <c r="I518" s="269"/>
      <c r="J518" s="269"/>
      <c r="K518" s="268"/>
      <c r="L518" s="65">
        <v>2037</v>
      </c>
      <c r="M518" s="383" t="s">
        <v>932</v>
      </c>
      <c r="N518" s="262"/>
      <c r="O518" s="262"/>
      <c r="P518" s="262"/>
      <c r="Q518" s="262"/>
      <c r="R518" s="262"/>
      <c r="S518" s="263"/>
    </row>
    <row r="519" spans="1:19" ht="18" customHeight="1" x14ac:dyDescent="0.35">
      <c r="A519" s="356"/>
      <c r="B519" s="357"/>
      <c r="C519" s="471"/>
      <c r="D519" s="65" t="s">
        <v>8</v>
      </c>
      <c r="E519" s="66">
        <v>0.3</v>
      </c>
      <c r="F519" s="267">
        <v>0.35</v>
      </c>
      <c r="G519" s="268"/>
      <c r="H519" s="267">
        <v>0.45</v>
      </c>
      <c r="I519" s="269"/>
      <c r="J519" s="269"/>
      <c r="K519" s="268"/>
      <c r="L519" s="66">
        <v>0.6</v>
      </c>
      <c r="M519" s="264"/>
      <c r="N519" s="265"/>
      <c r="O519" s="265"/>
      <c r="P519" s="265"/>
      <c r="Q519" s="265"/>
      <c r="R519" s="265"/>
      <c r="S519" s="266"/>
    </row>
    <row r="520" spans="1:19" ht="18" customHeight="1" x14ac:dyDescent="0.35">
      <c r="A520" s="273" t="s">
        <v>45</v>
      </c>
      <c r="B520" s="274"/>
      <c r="C520" s="286" t="s">
        <v>11</v>
      </c>
      <c r="D520" s="282" t="s">
        <v>12</v>
      </c>
      <c r="E520" s="282" t="s">
        <v>6</v>
      </c>
      <c r="F520" s="285" t="s">
        <v>13</v>
      </c>
      <c r="G520" s="286"/>
      <c r="H520" s="285" t="s">
        <v>14</v>
      </c>
      <c r="I520" s="291"/>
      <c r="J520" s="291"/>
      <c r="K520" s="286"/>
      <c r="L520" s="282" t="s">
        <v>15</v>
      </c>
      <c r="M520" s="327" t="s">
        <v>16</v>
      </c>
      <c r="N520" s="324" t="s">
        <v>17</v>
      </c>
      <c r="O520" s="325"/>
      <c r="P520" s="325"/>
      <c r="Q520" s="325"/>
      <c r="R520" s="325"/>
      <c r="S520" s="326"/>
    </row>
    <row r="521" spans="1:19" ht="18" customHeight="1" x14ac:dyDescent="0.35">
      <c r="A521" s="275"/>
      <c r="B521" s="276"/>
      <c r="C521" s="288"/>
      <c r="D521" s="283"/>
      <c r="E521" s="283"/>
      <c r="F521" s="287"/>
      <c r="G521" s="288"/>
      <c r="H521" s="287"/>
      <c r="I521" s="292"/>
      <c r="J521" s="292"/>
      <c r="K521" s="288"/>
      <c r="L521" s="283"/>
      <c r="M521" s="328"/>
      <c r="N521" s="322" t="s">
        <v>38</v>
      </c>
      <c r="O521" s="323"/>
      <c r="P521" s="324" t="s">
        <v>18</v>
      </c>
      <c r="Q521" s="325"/>
      <c r="R521" s="326"/>
      <c r="S521" s="327" t="s">
        <v>19</v>
      </c>
    </row>
    <row r="522" spans="1:19" ht="18" customHeight="1" x14ac:dyDescent="0.35">
      <c r="A522" s="277"/>
      <c r="B522" s="278"/>
      <c r="C522" s="288"/>
      <c r="D522" s="283"/>
      <c r="E522" s="283"/>
      <c r="F522" s="287"/>
      <c r="G522" s="288"/>
      <c r="H522" s="287"/>
      <c r="I522" s="332"/>
      <c r="J522" s="332"/>
      <c r="K522" s="288"/>
      <c r="L522" s="283"/>
      <c r="M522" s="328"/>
      <c r="N522" s="227" t="s">
        <v>20</v>
      </c>
      <c r="O522" s="227" t="s">
        <v>21</v>
      </c>
      <c r="P522" s="227" t="s">
        <v>20</v>
      </c>
      <c r="Q522" s="285" t="s">
        <v>22</v>
      </c>
      <c r="R522" s="286"/>
      <c r="S522" s="328"/>
    </row>
    <row r="523" spans="1:19" ht="54" customHeight="1" x14ac:dyDescent="0.35">
      <c r="A523" s="4" t="s">
        <v>650</v>
      </c>
      <c r="B523" s="226" t="s">
        <v>651</v>
      </c>
      <c r="C523" s="226" t="s">
        <v>652</v>
      </c>
      <c r="D523" s="239" t="s">
        <v>547</v>
      </c>
      <c r="E523" s="239" t="s">
        <v>485</v>
      </c>
      <c r="F523" s="310" t="s">
        <v>117</v>
      </c>
      <c r="G523" s="311"/>
      <c r="H523" s="310"/>
      <c r="I523" s="312"/>
      <c r="J523" s="312"/>
      <c r="K523" s="311"/>
      <c r="L523" s="239">
        <v>2026</v>
      </c>
      <c r="M523" s="228" t="s">
        <v>811</v>
      </c>
      <c r="N523" s="5" t="s">
        <v>811</v>
      </c>
      <c r="O523" s="237"/>
      <c r="P523" s="237"/>
      <c r="Q523" s="303"/>
      <c r="R523" s="304"/>
      <c r="S523" s="237"/>
    </row>
    <row r="524" spans="1:19" ht="72" customHeight="1" x14ac:dyDescent="0.35">
      <c r="A524" s="4" t="s">
        <v>653</v>
      </c>
      <c r="B524" s="226" t="s">
        <v>654</v>
      </c>
      <c r="C524" s="226" t="s">
        <v>655</v>
      </c>
      <c r="D524" s="239" t="s">
        <v>656</v>
      </c>
      <c r="E524" s="239" t="s">
        <v>485</v>
      </c>
      <c r="F524" s="310" t="s">
        <v>117</v>
      </c>
      <c r="G524" s="311"/>
      <c r="H524" s="310" t="s">
        <v>648</v>
      </c>
      <c r="I524" s="312"/>
      <c r="J524" s="312"/>
      <c r="K524" s="311"/>
      <c r="L524" s="239" t="s">
        <v>413</v>
      </c>
      <c r="M524" s="5">
        <v>1546400</v>
      </c>
      <c r="N524" s="5">
        <v>1546400</v>
      </c>
      <c r="O524" s="237"/>
      <c r="P524" s="237"/>
      <c r="Q524" s="303"/>
      <c r="R524" s="304"/>
      <c r="S524" s="237"/>
    </row>
    <row r="525" spans="1:19" ht="108" customHeight="1" x14ac:dyDescent="0.35">
      <c r="A525" s="4" t="s">
        <v>657</v>
      </c>
      <c r="B525" s="226" t="s">
        <v>658</v>
      </c>
      <c r="C525" s="226" t="s">
        <v>659</v>
      </c>
      <c r="D525" s="239" t="s">
        <v>660</v>
      </c>
      <c r="E525" s="239" t="s">
        <v>485</v>
      </c>
      <c r="F525" s="310" t="s">
        <v>117</v>
      </c>
      <c r="G525" s="311"/>
      <c r="H525" s="310" t="s">
        <v>648</v>
      </c>
      <c r="I525" s="312"/>
      <c r="J525" s="312"/>
      <c r="K525" s="311"/>
      <c r="L525" s="239" t="s">
        <v>413</v>
      </c>
      <c r="M525" s="228" t="s">
        <v>811</v>
      </c>
      <c r="N525" s="5" t="s">
        <v>811</v>
      </c>
      <c r="O525" s="237"/>
      <c r="P525" s="237"/>
      <c r="Q525" s="303"/>
      <c r="R525" s="304"/>
      <c r="S525" s="237"/>
    </row>
    <row r="526" spans="1:19" ht="54" customHeight="1" x14ac:dyDescent="0.35">
      <c r="A526" s="4" t="s">
        <v>823</v>
      </c>
      <c r="B526" s="226" t="s">
        <v>819</v>
      </c>
      <c r="C526" s="226" t="s">
        <v>824</v>
      </c>
      <c r="D526" s="239" t="s">
        <v>820</v>
      </c>
      <c r="E526" s="239" t="s">
        <v>485</v>
      </c>
      <c r="F526" s="310" t="s">
        <v>117</v>
      </c>
      <c r="G526" s="311"/>
      <c r="H526" s="310"/>
      <c r="I526" s="312"/>
      <c r="J526" s="312"/>
      <c r="K526" s="311"/>
      <c r="L526" s="239" t="s">
        <v>413</v>
      </c>
      <c r="M526" s="5">
        <v>1000000</v>
      </c>
      <c r="N526" s="5">
        <v>1000000</v>
      </c>
      <c r="O526" s="79" t="s">
        <v>822</v>
      </c>
      <c r="P526" s="237"/>
      <c r="Q526" s="303"/>
      <c r="R526" s="304"/>
      <c r="S526" s="237"/>
    </row>
    <row r="527" spans="1:19" ht="54" customHeight="1" x14ac:dyDescent="0.35">
      <c r="A527" s="21"/>
      <c r="B527" s="22"/>
      <c r="C527" s="22"/>
      <c r="D527" s="22"/>
      <c r="E527" s="22"/>
      <c r="F527" s="22"/>
      <c r="G527" s="22"/>
      <c r="H527" s="22"/>
      <c r="I527" s="22"/>
      <c r="J527" s="22"/>
      <c r="K527" s="22"/>
      <c r="L527" s="22"/>
      <c r="M527" s="24">
        <f>SUM(M523:M526)</f>
        <v>2546400</v>
      </c>
      <c r="N527" s="24">
        <f t="shared" ref="N527:S527" si="11">SUM(N523:N526)</f>
        <v>2546400</v>
      </c>
      <c r="O527" s="24">
        <f t="shared" si="11"/>
        <v>0</v>
      </c>
      <c r="P527" s="24">
        <f t="shared" si="11"/>
        <v>0</v>
      </c>
      <c r="Q527" s="24">
        <f t="shared" si="11"/>
        <v>0</v>
      </c>
      <c r="R527" s="24">
        <f t="shared" si="11"/>
        <v>0</v>
      </c>
      <c r="S527" s="24">
        <f t="shared" si="11"/>
        <v>0</v>
      </c>
    </row>
    <row r="528" spans="1:19" x14ac:dyDescent="0.35">
      <c r="A528" s="298" t="s">
        <v>10</v>
      </c>
      <c r="B528" s="299"/>
      <c r="C528" s="307" t="s">
        <v>661</v>
      </c>
      <c r="D528" s="308"/>
      <c r="E528" s="308"/>
      <c r="F528" s="308"/>
      <c r="G528" s="308"/>
      <c r="H528" s="308"/>
      <c r="I528" s="308"/>
      <c r="J528" s="308"/>
      <c r="K528" s="308"/>
      <c r="L528" s="308"/>
      <c r="M528" s="308"/>
      <c r="N528" s="308"/>
      <c r="O528" s="308"/>
      <c r="P528" s="308"/>
      <c r="Q528" s="308"/>
      <c r="R528" s="308"/>
      <c r="S528" s="309"/>
    </row>
    <row r="529" spans="1:19" ht="18" customHeight="1" x14ac:dyDescent="0.35">
      <c r="A529" s="298" t="s">
        <v>324</v>
      </c>
      <c r="B529" s="481"/>
      <c r="C529" s="299"/>
      <c r="D529" s="696" t="s">
        <v>327</v>
      </c>
      <c r="E529" s="697"/>
      <c r="F529" s="697"/>
      <c r="G529" s="697"/>
      <c r="H529" s="697"/>
      <c r="I529" s="697"/>
      <c r="J529" s="697"/>
      <c r="K529" s="697"/>
      <c r="L529" s="697"/>
      <c r="M529" s="697"/>
      <c r="N529" s="697"/>
      <c r="O529" s="697"/>
      <c r="P529" s="697"/>
      <c r="Q529" s="697"/>
      <c r="R529" s="697"/>
      <c r="S529" s="698"/>
    </row>
    <row r="530" spans="1:19" ht="30" customHeight="1" x14ac:dyDescent="0.35">
      <c r="A530" s="482" t="s">
        <v>325</v>
      </c>
      <c r="B530" s="483"/>
      <c r="C530" s="477" t="s">
        <v>1336</v>
      </c>
      <c r="D530" s="1"/>
      <c r="E530" s="1" t="s">
        <v>3</v>
      </c>
      <c r="F530" s="476" t="s">
        <v>4</v>
      </c>
      <c r="G530" s="388"/>
      <c r="H530" s="476" t="s">
        <v>4</v>
      </c>
      <c r="I530" s="389"/>
      <c r="J530" s="389"/>
      <c r="K530" s="388"/>
      <c r="L530" s="1" t="s">
        <v>9</v>
      </c>
      <c r="M530" s="476" t="s">
        <v>6</v>
      </c>
      <c r="N530" s="389"/>
      <c r="O530" s="389"/>
      <c r="P530" s="389"/>
      <c r="Q530" s="389"/>
      <c r="R530" s="389"/>
      <c r="S530" s="388"/>
    </row>
    <row r="531" spans="1:19" ht="18" customHeight="1" x14ac:dyDescent="0.35">
      <c r="A531" s="484"/>
      <c r="B531" s="485"/>
      <c r="C531" s="477"/>
      <c r="D531" s="1" t="s">
        <v>7</v>
      </c>
      <c r="E531" s="125">
        <v>2025</v>
      </c>
      <c r="F531" s="479">
        <v>2029</v>
      </c>
      <c r="G531" s="480"/>
      <c r="H531" s="479">
        <v>2033</v>
      </c>
      <c r="I531" s="689"/>
      <c r="J531" s="689"/>
      <c r="K531" s="480"/>
      <c r="L531" s="125">
        <v>2037</v>
      </c>
      <c r="M531" s="690" t="s">
        <v>932</v>
      </c>
      <c r="N531" s="691"/>
      <c r="O531" s="691"/>
      <c r="P531" s="691"/>
      <c r="Q531" s="691"/>
      <c r="R531" s="691"/>
      <c r="S531" s="692"/>
    </row>
    <row r="532" spans="1:19" ht="18" customHeight="1" x14ac:dyDescent="0.35">
      <c r="A532" s="486"/>
      <c r="B532" s="487"/>
      <c r="C532" s="478"/>
      <c r="D532" s="1" t="s">
        <v>8</v>
      </c>
      <c r="E532" s="99">
        <v>0.05</v>
      </c>
      <c r="F532" s="476" t="s">
        <v>1337</v>
      </c>
      <c r="G532" s="388"/>
      <c r="H532" s="476" t="s">
        <v>1338</v>
      </c>
      <c r="I532" s="389"/>
      <c r="J532" s="389"/>
      <c r="K532" s="388"/>
      <c r="L532" s="1" t="s">
        <v>1339</v>
      </c>
      <c r="M532" s="693"/>
      <c r="N532" s="694"/>
      <c r="O532" s="694"/>
      <c r="P532" s="694"/>
      <c r="Q532" s="694"/>
      <c r="R532" s="694"/>
      <c r="S532" s="695"/>
    </row>
    <row r="533" spans="1:19" ht="18" customHeight="1" x14ac:dyDescent="0.35">
      <c r="A533" s="273" t="s">
        <v>45</v>
      </c>
      <c r="B533" s="274"/>
      <c r="C533" s="286" t="s">
        <v>11</v>
      </c>
      <c r="D533" s="282" t="s">
        <v>12</v>
      </c>
      <c r="E533" s="282" t="s">
        <v>6</v>
      </c>
      <c r="F533" s="285" t="s">
        <v>13</v>
      </c>
      <c r="G533" s="286"/>
      <c r="H533" s="285" t="s">
        <v>14</v>
      </c>
      <c r="I533" s="291"/>
      <c r="J533" s="291"/>
      <c r="K533" s="286"/>
      <c r="L533" s="282" t="s">
        <v>15</v>
      </c>
      <c r="M533" s="327" t="s">
        <v>16</v>
      </c>
      <c r="N533" s="324" t="s">
        <v>17</v>
      </c>
      <c r="O533" s="325"/>
      <c r="P533" s="325"/>
      <c r="Q533" s="325"/>
      <c r="R533" s="325"/>
      <c r="S533" s="326"/>
    </row>
    <row r="534" spans="1:19" ht="18" customHeight="1" x14ac:dyDescent="0.35">
      <c r="A534" s="275"/>
      <c r="B534" s="276"/>
      <c r="C534" s="288"/>
      <c r="D534" s="283"/>
      <c r="E534" s="283"/>
      <c r="F534" s="287"/>
      <c r="G534" s="288"/>
      <c r="H534" s="287"/>
      <c r="I534" s="292"/>
      <c r="J534" s="292"/>
      <c r="K534" s="288"/>
      <c r="L534" s="283"/>
      <c r="M534" s="328"/>
      <c r="N534" s="322" t="s">
        <v>38</v>
      </c>
      <c r="O534" s="323"/>
      <c r="P534" s="324" t="s">
        <v>18</v>
      </c>
      <c r="Q534" s="325"/>
      <c r="R534" s="326"/>
      <c r="S534" s="327" t="s">
        <v>19</v>
      </c>
    </row>
    <row r="535" spans="1:19" ht="18" customHeight="1" x14ac:dyDescent="0.35">
      <c r="A535" s="277"/>
      <c r="B535" s="278"/>
      <c r="C535" s="288"/>
      <c r="D535" s="283"/>
      <c r="E535" s="283"/>
      <c r="F535" s="287"/>
      <c r="G535" s="288"/>
      <c r="H535" s="287"/>
      <c r="I535" s="332"/>
      <c r="J535" s="332"/>
      <c r="K535" s="288"/>
      <c r="L535" s="283"/>
      <c r="M535" s="328"/>
      <c r="N535" s="227" t="s">
        <v>20</v>
      </c>
      <c r="O535" s="227" t="s">
        <v>21</v>
      </c>
      <c r="P535" s="227" t="s">
        <v>20</v>
      </c>
      <c r="Q535" s="285" t="s">
        <v>22</v>
      </c>
      <c r="R535" s="286"/>
      <c r="S535" s="328"/>
    </row>
    <row r="536" spans="1:19" ht="18" customHeight="1" x14ac:dyDescent="0.35">
      <c r="A536" s="4" t="s">
        <v>827</v>
      </c>
      <c r="B536" s="226" t="s">
        <v>662</v>
      </c>
      <c r="C536" s="226" t="s">
        <v>825</v>
      </c>
      <c r="D536" s="82" t="s">
        <v>826</v>
      </c>
      <c r="E536" s="239" t="s">
        <v>485</v>
      </c>
      <c r="F536" s="310" t="s">
        <v>117</v>
      </c>
      <c r="G536" s="311"/>
      <c r="H536" s="310" t="s">
        <v>642</v>
      </c>
      <c r="I536" s="312"/>
      <c r="J536" s="312"/>
      <c r="K536" s="311"/>
      <c r="L536" s="239" t="s">
        <v>365</v>
      </c>
      <c r="M536" s="228" t="s">
        <v>811</v>
      </c>
      <c r="N536" s="5"/>
      <c r="O536" s="237"/>
      <c r="P536" s="237"/>
      <c r="Q536" s="303"/>
      <c r="R536" s="304"/>
      <c r="S536" s="237"/>
    </row>
    <row r="537" spans="1:19" ht="72" customHeight="1" x14ac:dyDescent="0.35">
      <c r="A537" s="4" t="s">
        <v>828</v>
      </c>
      <c r="B537" s="226" t="s">
        <v>663</v>
      </c>
      <c r="C537" s="226" t="s">
        <v>664</v>
      </c>
      <c r="D537" s="107" t="s">
        <v>665</v>
      </c>
      <c r="E537" s="239" t="s">
        <v>485</v>
      </c>
      <c r="F537" s="310" t="s">
        <v>117</v>
      </c>
      <c r="G537" s="311"/>
      <c r="H537" s="310"/>
      <c r="I537" s="312"/>
      <c r="J537" s="312"/>
      <c r="K537" s="311"/>
      <c r="L537" s="239" t="s">
        <v>413</v>
      </c>
      <c r="M537" s="5">
        <v>45000</v>
      </c>
      <c r="N537" s="5">
        <v>45000</v>
      </c>
      <c r="O537" s="237"/>
      <c r="P537" s="237"/>
      <c r="Q537" s="303"/>
      <c r="R537" s="304"/>
      <c r="S537" s="237"/>
    </row>
    <row r="538" spans="1:19" ht="162" customHeight="1" x14ac:dyDescent="0.35">
      <c r="A538" s="4" t="s">
        <v>829</v>
      </c>
      <c r="B538" s="226" t="s">
        <v>666</v>
      </c>
      <c r="C538" s="226" t="s">
        <v>667</v>
      </c>
      <c r="D538" s="4" t="s">
        <v>668</v>
      </c>
      <c r="E538" s="239" t="s">
        <v>669</v>
      </c>
      <c r="F538" s="310" t="s">
        <v>117</v>
      </c>
      <c r="G538" s="311"/>
      <c r="H538" s="310" t="s">
        <v>642</v>
      </c>
      <c r="I538" s="312"/>
      <c r="J538" s="312"/>
      <c r="K538" s="311"/>
      <c r="L538" s="239" t="s">
        <v>413</v>
      </c>
      <c r="M538" s="228" t="s">
        <v>811</v>
      </c>
      <c r="N538" s="5"/>
      <c r="O538" s="237"/>
      <c r="P538" s="237"/>
      <c r="Q538" s="303"/>
      <c r="R538" s="304"/>
      <c r="S538" s="237"/>
    </row>
    <row r="539" spans="1:19" ht="162" customHeight="1" x14ac:dyDescent="0.35">
      <c r="A539" s="21"/>
      <c r="B539" s="22"/>
      <c r="C539" s="22"/>
      <c r="D539" s="22"/>
      <c r="E539" s="22"/>
      <c r="F539" s="22"/>
      <c r="G539" s="22"/>
      <c r="H539" s="22"/>
      <c r="I539" s="22"/>
      <c r="J539" s="22"/>
      <c r="K539" s="22"/>
      <c r="L539" s="22"/>
      <c r="M539" s="24">
        <f>SUM(M536:M538)</f>
        <v>45000</v>
      </c>
      <c r="N539" s="24">
        <f t="shared" ref="N539:S539" si="12">SUM(N536:N538)</f>
        <v>45000</v>
      </c>
      <c r="O539" s="24">
        <f t="shared" si="12"/>
        <v>0</v>
      </c>
      <c r="P539" s="24">
        <f t="shared" si="12"/>
        <v>0</v>
      </c>
      <c r="Q539" s="24">
        <f t="shared" si="12"/>
        <v>0</v>
      </c>
      <c r="R539" s="24">
        <f t="shared" si="12"/>
        <v>0</v>
      </c>
      <c r="S539" s="24">
        <f t="shared" si="12"/>
        <v>0</v>
      </c>
    </row>
    <row r="540" spans="1:19" x14ac:dyDescent="0.35">
      <c r="A540" s="298" t="s">
        <v>10</v>
      </c>
      <c r="B540" s="299"/>
      <c r="C540" s="307" t="s">
        <v>830</v>
      </c>
      <c r="D540" s="308"/>
      <c r="E540" s="308"/>
      <c r="F540" s="308"/>
      <c r="G540" s="308"/>
      <c r="H540" s="308"/>
      <c r="I540" s="308"/>
      <c r="J540" s="308"/>
      <c r="K540" s="308"/>
      <c r="L540" s="308"/>
      <c r="M540" s="308"/>
      <c r="N540" s="308"/>
      <c r="O540" s="308"/>
      <c r="P540" s="308"/>
      <c r="Q540" s="308"/>
      <c r="R540" s="308"/>
      <c r="S540" s="309"/>
    </row>
    <row r="541" spans="1:19" ht="18" customHeight="1" x14ac:dyDescent="0.35">
      <c r="A541" s="300" t="s">
        <v>326</v>
      </c>
      <c r="B541" s="301"/>
      <c r="C541" s="302"/>
      <c r="D541" s="330" t="s">
        <v>1340</v>
      </c>
      <c r="E541" s="330"/>
      <c r="F541" s="330"/>
      <c r="G541" s="330"/>
      <c r="H541" s="330"/>
      <c r="I541" s="330"/>
      <c r="J541" s="330"/>
      <c r="K541" s="330"/>
      <c r="L541" s="330"/>
      <c r="M541" s="330"/>
      <c r="N541" s="330"/>
      <c r="O541" s="330"/>
      <c r="P541" s="330"/>
      <c r="Q541" s="330"/>
      <c r="R541" s="330"/>
      <c r="S541" s="331"/>
    </row>
    <row r="542" spans="1:19" ht="30" customHeight="1" x14ac:dyDescent="0.35">
      <c r="A542" s="419" t="s">
        <v>839</v>
      </c>
      <c r="B542" s="353"/>
      <c r="C542" s="470" t="s">
        <v>835</v>
      </c>
      <c r="D542" s="65"/>
      <c r="E542" s="65" t="s">
        <v>3</v>
      </c>
      <c r="F542" s="319" t="s">
        <v>4</v>
      </c>
      <c r="G542" s="268"/>
      <c r="H542" s="319" t="s">
        <v>4</v>
      </c>
      <c r="I542" s="269"/>
      <c r="J542" s="269"/>
      <c r="K542" s="268"/>
      <c r="L542" s="65" t="s">
        <v>9</v>
      </c>
      <c r="M542" s="319" t="s">
        <v>6</v>
      </c>
      <c r="N542" s="269"/>
      <c r="O542" s="269"/>
      <c r="P542" s="269"/>
      <c r="Q542" s="269"/>
      <c r="R542" s="269"/>
      <c r="S542" s="268"/>
    </row>
    <row r="543" spans="1:19" ht="18" customHeight="1" x14ac:dyDescent="0.35">
      <c r="A543" s="354"/>
      <c r="B543" s="355"/>
      <c r="C543" s="386"/>
      <c r="D543" s="65" t="s">
        <v>7</v>
      </c>
      <c r="E543" s="65">
        <v>2025</v>
      </c>
      <c r="F543" s="319">
        <v>2029</v>
      </c>
      <c r="G543" s="268"/>
      <c r="H543" s="319">
        <v>2033</v>
      </c>
      <c r="I543" s="269"/>
      <c r="J543" s="269"/>
      <c r="K543" s="268"/>
      <c r="L543" s="65">
        <v>2037</v>
      </c>
      <c r="M543" s="261" t="s">
        <v>485</v>
      </c>
      <c r="N543" s="262"/>
      <c r="O543" s="262"/>
      <c r="P543" s="262"/>
      <c r="Q543" s="262"/>
      <c r="R543" s="262"/>
      <c r="S543" s="263"/>
    </row>
    <row r="544" spans="1:19" ht="18" customHeight="1" x14ac:dyDescent="0.35">
      <c r="A544" s="356"/>
      <c r="B544" s="357"/>
      <c r="C544" s="471"/>
      <c r="D544" s="65" t="s">
        <v>8</v>
      </c>
      <c r="E544" s="65">
        <v>0</v>
      </c>
      <c r="F544" s="319">
        <v>5</v>
      </c>
      <c r="G544" s="268"/>
      <c r="H544" s="319">
        <v>10</v>
      </c>
      <c r="I544" s="269"/>
      <c r="J544" s="269"/>
      <c r="K544" s="268"/>
      <c r="L544" s="65">
        <v>15</v>
      </c>
      <c r="M544" s="264"/>
      <c r="N544" s="265"/>
      <c r="O544" s="265"/>
      <c r="P544" s="265"/>
      <c r="Q544" s="265"/>
      <c r="R544" s="265"/>
      <c r="S544" s="266"/>
    </row>
    <row r="545" spans="1:19" ht="18" customHeight="1" x14ac:dyDescent="0.35">
      <c r="A545" s="273" t="s">
        <v>45</v>
      </c>
      <c r="B545" s="274"/>
      <c r="C545" s="286" t="s">
        <v>11</v>
      </c>
      <c r="D545" s="282" t="s">
        <v>12</v>
      </c>
      <c r="E545" s="282" t="s">
        <v>6</v>
      </c>
      <c r="F545" s="285" t="s">
        <v>13</v>
      </c>
      <c r="G545" s="286"/>
      <c r="H545" s="285" t="s">
        <v>14</v>
      </c>
      <c r="I545" s="291"/>
      <c r="J545" s="291"/>
      <c r="K545" s="286"/>
      <c r="L545" s="282" t="s">
        <v>15</v>
      </c>
      <c r="M545" s="327" t="s">
        <v>16</v>
      </c>
      <c r="N545" s="324" t="s">
        <v>17</v>
      </c>
      <c r="O545" s="325"/>
      <c r="P545" s="325"/>
      <c r="Q545" s="325"/>
      <c r="R545" s="325"/>
      <c r="S545" s="326"/>
    </row>
    <row r="546" spans="1:19" ht="18" customHeight="1" x14ac:dyDescent="0.35">
      <c r="A546" s="275"/>
      <c r="B546" s="276"/>
      <c r="C546" s="288"/>
      <c r="D546" s="283"/>
      <c r="E546" s="283"/>
      <c r="F546" s="287"/>
      <c r="G546" s="288"/>
      <c r="H546" s="287"/>
      <c r="I546" s="292"/>
      <c r="J546" s="292"/>
      <c r="K546" s="288"/>
      <c r="L546" s="283"/>
      <c r="M546" s="328"/>
      <c r="N546" s="322" t="s">
        <v>38</v>
      </c>
      <c r="O546" s="323"/>
      <c r="P546" s="324" t="s">
        <v>18</v>
      </c>
      <c r="Q546" s="325"/>
      <c r="R546" s="326"/>
      <c r="S546" s="327" t="s">
        <v>19</v>
      </c>
    </row>
    <row r="547" spans="1:19" ht="18" customHeight="1" x14ac:dyDescent="0.35">
      <c r="A547" s="277"/>
      <c r="B547" s="278"/>
      <c r="C547" s="288"/>
      <c r="D547" s="283"/>
      <c r="E547" s="283"/>
      <c r="F547" s="287"/>
      <c r="G547" s="288"/>
      <c r="H547" s="287"/>
      <c r="I547" s="332"/>
      <c r="J547" s="332"/>
      <c r="K547" s="288"/>
      <c r="L547" s="283"/>
      <c r="M547" s="328"/>
      <c r="N547" s="227" t="s">
        <v>20</v>
      </c>
      <c r="O547" s="227" t="s">
        <v>21</v>
      </c>
      <c r="P547" s="227" t="s">
        <v>20</v>
      </c>
      <c r="Q547" s="285" t="s">
        <v>22</v>
      </c>
      <c r="R547" s="286"/>
      <c r="S547" s="328"/>
    </row>
    <row r="548" spans="1:19" ht="18" customHeight="1" x14ac:dyDescent="0.35">
      <c r="A548" s="107" t="s">
        <v>840</v>
      </c>
      <c r="B548" s="239" t="s">
        <v>670</v>
      </c>
      <c r="C548" s="226" t="s">
        <v>671</v>
      </c>
      <c r="D548" s="239" t="s">
        <v>672</v>
      </c>
      <c r="E548" s="239" t="s">
        <v>673</v>
      </c>
      <c r="F548" s="310" t="s">
        <v>117</v>
      </c>
      <c r="G548" s="311"/>
      <c r="H548" s="310"/>
      <c r="I548" s="312"/>
      <c r="J548" s="312"/>
      <c r="K548" s="311"/>
      <c r="L548" s="239" t="s">
        <v>1114</v>
      </c>
      <c r="M548" s="5" t="s">
        <v>811</v>
      </c>
      <c r="N548" s="5"/>
      <c r="O548" s="237"/>
      <c r="P548" s="237"/>
      <c r="Q548" s="303"/>
      <c r="R548" s="304"/>
      <c r="S548" s="237"/>
    </row>
    <row r="549" spans="1:19" ht="162" x14ac:dyDescent="0.35">
      <c r="A549" s="107" t="s">
        <v>841</v>
      </c>
      <c r="B549" s="239" t="s">
        <v>674</v>
      </c>
      <c r="C549" s="226" t="s">
        <v>675</v>
      </c>
      <c r="D549" s="239" t="s">
        <v>676</v>
      </c>
      <c r="E549" s="239" t="s">
        <v>485</v>
      </c>
      <c r="F549" s="310" t="s">
        <v>117</v>
      </c>
      <c r="G549" s="311"/>
      <c r="H549" s="310"/>
      <c r="I549" s="312"/>
      <c r="J549" s="312"/>
      <c r="K549" s="311"/>
      <c r="L549" s="239" t="s">
        <v>413</v>
      </c>
      <c r="M549" s="5" t="s">
        <v>811</v>
      </c>
      <c r="N549" s="5"/>
      <c r="O549" s="237"/>
      <c r="P549" s="237"/>
      <c r="Q549" s="303"/>
      <c r="R549" s="304"/>
      <c r="S549" s="237"/>
    </row>
    <row r="550" spans="1:19" ht="126" customHeight="1" x14ac:dyDescent="0.35">
      <c r="A550" s="107" t="s">
        <v>842</v>
      </c>
      <c r="B550" s="239" t="s">
        <v>677</v>
      </c>
      <c r="C550" s="226" t="s">
        <v>678</v>
      </c>
      <c r="D550" s="239" t="s">
        <v>679</v>
      </c>
      <c r="E550" s="239" t="s">
        <v>485</v>
      </c>
      <c r="F550" s="310" t="s">
        <v>117</v>
      </c>
      <c r="G550" s="311"/>
      <c r="H550" s="310" t="s">
        <v>680</v>
      </c>
      <c r="I550" s="312"/>
      <c r="J550" s="312"/>
      <c r="K550" s="311"/>
      <c r="L550" s="239" t="s">
        <v>413</v>
      </c>
      <c r="M550" s="5" t="s">
        <v>811</v>
      </c>
      <c r="N550" s="5"/>
      <c r="O550" s="237"/>
      <c r="P550" s="237"/>
      <c r="Q550" s="303"/>
      <c r="R550" s="304"/>
      <c r="S550" s="237"/>
    </row>
    <row r="551" spans="1:19" ht="126" customHeight="1" x14ac:dyDescent="0.35">
      <c r="A551" s="21"/>
      <c r="B551" s="22"/>
      <c r="C551" s="22"/>
      <c r="D551" s="22"/>
      <c r="E551" s="22"/>
      <c r="F551" s="22"/>
      <c r="G551" s="22"/>
      <c r="H551" s="22"/>
      <c r="I551" s="22"/>
      <c r="J551" s="22"/>
      <c r="K551" s="22"/>
      <c r="L551" s="22"/>
      <c r="M551" s="38">
        <f>SUM(M549:M550)</f>
        <v>0</v>
      </c>
      <c r="N551" s="38">
        <f>SUM(N549:N550)</f>
        <v>0</v>
      </c>
      <c r="O551" s="38"/>
      <c r="P551" s="38">
        <f>SUM(P549:P550)</f>
        <v>0</v>
      </c>
      <c r="Q551" s="422">
        <f>SUM(Q549:Q550)</f>
        <v>0</v>
      </c>
      <c r="R551" s="423"/>
      <c r="S551" s="237"/>
    </row>
    <row r="552" spans="1:19" x14ac:dyDescent="0.35">
      <c r="A552" s="298" t="s">
        <v>10</v>
      </c>
      <c r="B552" s="299"/>
      <c r="C552" s="664" t="s">
        <v>836</v>
      </c>
      <c r="D552" s="665"/>
      <c r="E552" s="665"/>
      <c r="F552" s="665"/>
      <c r="G552" s="665"/>
      <c r="H552" s="665"/>
      <c r="I552" s="665"/>
      <c r="J552" s="665"/>
      <c r="K552" s="665"/>
      <c r="L552" s="665"/>
      <c r="M552" s="665"/>
      <c r="N552" s="665"/>
      <c r="O552" s="665"/>
      <c r="P552" s="665"/>
      <c r="Q552" s="665"/>
      <c r="R552" s="665"/>
      <c r="S552" s="666"/>
    </row>
    <row r="553" spans="1:19" ht="18" customHeight="1" x14ac:dyDescent="0.35">
      <c r="A553" s="333" t="s">
        <v>329</v>
      </c>
      <c r="B553" s="334"/>
      <c r="C553" s="335"/>
      <c r="D553" s="336" t="s">
        <v>1330</v>
      </c>
      <c r="E553" s="337"/>
      <c r="F553" s="337"/>
      <c r="G553" s="337"/>
      <c r="H553" s="337"/>
      <c r="I553" s="337"/>
      <c r="J553" s="337"/>
      <c r="K553" s="337"/>
      <c r="L553" s="338"/>
      <c r="M553" s="339" t="s">
        <v>1</v>
      </c>
      <c r="N553" s="340"/>
      <c r="O553" s="340"/>
      <c r="P553" s="340"/>
      <c r="Q553" s="341"/>
      <c r="R553" s="339" t="s">
        <v>866</v>
      </c>
      <c r="S553" s="472"/>
    </row>
    <row r="554" spans="1:19" ht="18" customHeight="1" x14ac:dyDescent="0.35">
      <c r="A554" s="342" t="s">
        <v>332</v>
      </c>
      <c r="B554" s="343"/>
      <c r="C554" s="349" t="s">
        <v>681</v>
      </c>
      <c r="D554" s="229"/>
      <c r="E554" s="350" t="s">
        <v>3</v>
      </c>
      <c r="F554" s="350"/>
      <c r="G554" s="350" t="s">
        <v>4</v>
      </c>
      <c r="H554" s="350"/>
      <c r="I554" s="350" t="s">
        <v>5</v>
      </c>
      <c r="J554" s="350"/>
      <c r="K554" s="350"/>
      <c r="L554" s="350"/>
      <c r="M554" s="351" t="s">
        <v>6</v>
      </c>
      <c r="N554" s="351"/>
      <c r="O554" s="351"/>
      <c r="P554" s="351"/>
      <c r="Q554" s="351"/>
      <c r="R554" s="351"/>
      <c r="S554" s="351"/>
    </row>
    <row r="555" spans="1:19" ht="18" customHeight="1" x14ac:dyDescent="0.35">
      <c r="A555" s="344"/>
      <c r="B555" s="345"/>
      <c r="C555" s="349"/>
      <c r="D555" s="229" t="s">
        <v>7</v>
      </c>
      <c r="E555" s="350">
        <v>2025</v>
      </c>
      <c r="F555" s="350"/>
      <c r="G555" s="350">
        <v>2031</v>
      </c>
      <c r="H555" s="350"/>
      <c r="I555" s="350">
        <v>2037</v>
      </c>
      <c r="J555" s="350"/>
      <c r="K555" s="350"/>
      <c r="L555" s="350"/>
      <c r="M555" s="473" t="s">
        <v>933</v>
      </c>
      <c r="N555" s="351"/>
      <c r="O555" s="351"/>
      <c r="P555" s="351"/>
      <c r="Q555" s="351"/>
      <c r="R555" s="351"/>
      <c r="S555" s="351"/>
    </row>
    <row r="556" spans="1:19" x14ac:dyDescent="0.35">
      <c r="A556" s="346"/>
      <c r="B556" s="347"/>
      <c r="C556" s="349"/>
      <c r="D556" s="229" t="s">
        <v>8</v>
      </c>
      <c r="E556" s="474">
        <v>0.1</v>
      </c>
      <c r="F556" s="350"/>
      <c r="G556" s="475">
        <v>0.15</v>
      </c>
      <c r="H556" s="350"/>
      <c r="I556" s="475">
        <v>0.25</v>
      </c>
      <c r="J556" s="350"/>
      <c r="K556" s="350"/>
      <c r="L556" s="350"/>
      <c r="M556" s="351"/>
      <c r="N556" s="351"/>
      <c r="O556" s="351"/>
      <c r="P556" s="351"/>
      <c r="Q556" s="351"/>
      <c r="R556" s="351"/>
      <c r="S556" s="351"/>
    </row>
    <row r="557" spans="1:19" ht="18" customHeight="1" x14ac:dyDescent="0.35">
      <c r="A557" s="300" t="s">
        <v>331</v>
      </c>
      <c r="B557" s="301"/>
      <c r="C557" s="302"/>
      <c r="D557" s="330" t="s">
        <v>330</v>
      </c>
      <c r="E557" s="330"/>
      <c r="F557" s="330"/>
      <c r="G557" s="330"/>
      <c r="H557" s="330"/>
      <c r="I557" s="330"/>
      <c r="J557" s="330"/>
      <c r="K557" s="330"/>
      <c r="L557" s="330"/>
      <c r="M557" s="330"/>
      <c r="N557" s="330"/>
      <c r="O557" s="330"/>
      <c r="P557" s="330"/>
      <c r="Q557" s="330"/>
      <c r="R557" s="330"/>
      <c r="S557" s="331"/>
    </row>
    <row r="558" spans="1:19" ht="30" customHeight="1" x14ac:dyDescent="0.35">
      <c r="A558" s="352" t="s">
        <v>333</v>
      </c>
      <c r="B558" s="353"/>
      <c r="C558" s="470" t="s">
        <v>1341</v>
      </c>
      <c r="D558" s="65"/>
      <c r="E558" s="65" t="s">
        <v>3</v>
      </c>
      <c r="F558" s="319" t="s">
        <v>4</v>
      </c>
      <c r="G558" s="268"/>
      <c r="H558" s="319" t="s">
        <v>4</v>
      </c>
      <c r="I558" s="269"/>
      <c r="J558" s="269"/>
      <c r="K558" s="268"/>
      <c r="L558" s="65" t="s">
        <v>9</v>
      </c>
      <c r="M558" s="319" t="s">
        <v>6</v>
      </c>
      <c r="N558" s="269"/>
      <c r="O558" s="269"/>
      <c r="P558" s="269"/>
      <c r="Q558" s="269"/>
      <c r="R558" s="269"/>
      <c r="S558" s="268"/>
    </row>
    <row r="559" spans="1:19" ht="18" customHeight="1" x14ac:dyDescent="0.35">
      <c r="A559" s="354"/>
      <c r="B559" s="355"/>
      <c r="C559" s="386"/>
      <c r="D559" s="65" t="s">
        <v>7</v>
      </c>
      <c r="E559" s="65">
        <v>2025</v>
      </c>
      <c r="F559" s="319">
        <v>2029</v>
      </c>
      <c r="G559" s="268"/>
      <c r="H559" s="319">
        <v>2033</v>
      </c>
      <c r="I559" s="269"/>
      <c r="J559" s="269"/>
      <c r="K559" s="268"/>
      <c r="L559" s="65">
        <v>2037</v>
      </c>
      <c r="M559" s="383" t="s">
        <v>932</v>
      </c>
      <c r="N559" s="262"/>
      <c r="O559" s="262"/>
      <c r="P559" s="262"/>
      <c r="Q559" s="262"/>
      <c r="R559" s="262"/>
      <c r="S559" s="263"/>
    </row>
    <row r="560" spans="1:19" ht="18" customHeight="1" x14ac:dyDescent="0.35">
      <c r="A560" s="356"/>
      <c r="B560" s="357"/>
      <c r="C560" s="471"/>
      <c r="D560" s="65" t="s">
        <v>8</v>
      </c>
      <c r="E560" s="222" t="s">
        <v>1342</v>
      </c>
      <c r="F560" s="699" t="s">
        <v>1343</v>
      </c>
      <c r="G560" s="700"/>
      <c r="H560" s="319" t="s">
        <v>1156</v>
      </c>
      <c r="I560" s="269"/>
      <c r="J560" s="269"/>
      <c r="K560" s="268"/>
      <c r="L560" s="65" t="s">
        <v>1156</v>
      </c>
      <c r="M560" s="264"/>
      <c r="N560" s="265"/>
      <c r="O560" s="265"/>
      <c r="P560" s="265"/>
      <c r="Q560" s="265"/>
      <c r="R560" s="265"/>
      <c r="S560" s="266"/>
    </row>
    <row r="561" spans="1:19" ht="18" customHeight="1" x14ac:dyDescent="0.35">
      <c r="A561" s="273" t="s">
        <v>45</v>
      </c>
      <c r="B561" s="274"/>
      <c r="C561" s="286" t="s">
        <v>11</v>
      </c>
      <c r="D561" s="282" t="s">
        <v>12</v>
      </c>
      <c r="E561" s="282" t="s">
        <v>6</v>
      </c>
      <c r="F561" s="285" t="s">
        <v>13</v>
      </c>
      <c r="G561" s="286"/>
      <c r="H561" s="285" t="s">
        <v>14</v>
      </c>
      <c r="I561" s="291"/>
      <c r="J561" s="291"/>
      <c r="K561" s="286"/>
      <c r="L561" s="282" t="s">
        <v>15</v>
      </c>
      <c r="M561" s="327" t="s">
        <v>16</v>
      </c>
      <c r="N561" s="324" t="s">
        <v>17</v>
      </c>
      <c r="O561" s="325"/>
      <c r="P561" s="325"/>
      <c r="Q561" s="325"/>
      <c r="R561" s="325"/>
      <c r="S561" s="326"/>
    </row>
    <row r="562" spans="1:19" ht="18" customHeight="1" x14ac:dyDescent="0.35">
      <c r="A562" s="275"/>
      <c r="B562" s="276"/>
      <c r="C562" s="288"/>
      <c r="D562" s="283"/>
      <c r="E562" s="283"/>
      <c r="F562" s="287"/>
      <c r="G562" s="288"/>
      <c r="H562" s="287"/>
      <c r="I562" s="292"/>
      <c r="J562" s="292"/>
      <c r="K562" s="288"/>
      <c r="L562" s="283"/>
      <c r="M562" s="328"/>
      <c r="N562" s="322" t="s">
        <v>38</v>
      </c>
      <c r="O562" s="323"/>
      <c r="P562" s="324" t="s">
        <v>18</v>
      </c>
      <c r="Q562" s="325"/>
      <c r="R562" s="326"/>
      <c r="S562" s="327" t="s">
        <v>19</v>
      </c>
    </row>
    <row r="563" spans="1:19" ht="18" customHeight="1" x14ac:dyDescent="0.35">
      <c r="A563" s="277"/>
      <c r="B563" s="278"/>
      <c r="C563" s="288"/>
      <c r="D563" s="283"/>
      <c r="E563" s="283"/>
      <c r="F563" s="287"/>
      <c r="G563" s="288"/>
      <c r="H563" s="287"/>
      <c r="I563" s="332"/>
      <c r="J563" s="332"/>
      <c r="K563" s="288"/>
      <c r="L563" s="283"/>
      <c r="M563" s="328"/>
      <c r="N563" s="227" t="s">
        <v>20</v>
      </c>
      <c r="O563" s="227" t="s">
        <v>21</v>
      </c>
      <c r="P563" s="227" t="s">
        <v>20</v>
      </c>
      <c r="Q563" s="285" t="s">
        <v>22</v>
      </c>
      <c r="R563" s="286"/>
      <c r="S563" s="328"/>
    </row>
    <row r="564" spans="1:19" ht="126" customHeight="1" x14ac:dyDescent="0.35">
      <c r="A564" s="4" t="s">
        <v>843</v>
      </c>
      <c r="B564" s="226" t="s">
        <v>682</v>
      </c>
      <c r="C564" s="226" t="s">
        <v>683</v>
      </c>
      <c r="D564" s="53" t="s">
        <v>684</v>
      </c>
      <c r="E564" s="239" t="s">
        <v>685</v>
      </c>
      <c r="F564" s="310" t="s">
        <v>117</v>
      </c>
      <c r="G564" s="311"/>
      <c r="H564" s="310" t="s">
        <v>686</v>
      </c>
      <c r="I564" s="312"/>
      <c r="J564" s="312"/>
      <c r="K564" s="311"/>
      <c r="L564" s="239" t="s">
        <v>413</v>
      </c>
      <c r="M564" s="228">
        <v>489000</v>
      </c>
      <c r="N564" s="228">
        <v>489000</v>
      </c>
      <c r="O564" s="237"/>
      <c r="P564" s="237"/>
      <c r="Q564" s="303"/>
      <c r="R564" s="304"/>
      <c r="S564" s="237"/>
    </row>
    <row r="565" spans="1:19" ht="90" customHeight="1" x14ac:dyDescent="0.35">
      <c r="A565" s="4" t="s">
        <v>844</v>
      </c>
      <c r="B565" s="226" t="s">
        <v>1141</v>
      </c>
      <c r="C565" s="226" t="s">
        <v>1143</v>
      </c>
      <c r="D565" s="82" t="s">
        <v>1144</v>
      </c>
      <c r="E565" s="239" t="s">
        <v>1146</v>
      </c>
      <c r="F565" s="310" t="s">
        <v>1145</v>
      </c>
      <c r="G565" s="311"/>
      <c r="H565" s="310" t="s">
        <v>713</v>
      </c>
      <c r="I565" s="312"/>
      <c r="J565" s="312"/>
      <c r="K565" s="311"/>
      <c r="L565" s="239" t="s">
        <v>33</v>
      </c>
      <c r="M565" s="124"/>
      <c r="N565" s="228"/>
      <c r="O565" s="237"/>
      <c r="P565" s="237"/>
      <c r="Q565" s="304"/>
      <c r="R565" s="321"/>
      <c r="S565" s="237"/>
    </row>
    <row r="566" spans="1:19" ht="72" customHeight="1" x14ac:dyDescent="0.35">
      <c r="A566" s="4" t="s">
        <v>1142</v>
      </c>
      <c r="B566" s="226" t="s">
        <v>687</v>
      </c>
      <c r="C566" s="226" t="s">
        <v>688</v>
      </c>
      <c r="D566" s="239" t="s">
        <v>689</v>
      </c>
      <c r="E566" s="239" t="s">
        <v>485</v>
      </c>
      <c r="F566" s="310" t="s">
        <v>117</v>
      </c>
      <c r="G566" s="311"/>
      <c r="H566" s="310"/>
      <c r="I566" s="312"/>
      <c r="J566" s="312"/>
      <c r="K566" s="311"/>
      <c r="L566" s="239" t="s">
        <v>413</v>
      </c>
      <c r="M566" s="228" t="s">
        <v>811</v>
      </c>
      <c r="N566" s="228" t="s">
        <v>811</v>
      </c>
      <c r="O566" s="237"/>
      <c r="P566" s="237"/>
      <c r="Q566" s="303"/>
      <c r="R566" s="304"/>
      <c r="S566" s="237"/>
    </row>
    <row r="567" spans="1:19" ht="72" customHeight="1" x14ac:dyDescent="0.35">
      <c r="A567" s="21"/>
      <c r="B567" s="22"/>
      <c r="C567" s="22"/>
      <c r="D567" s="22"/>
      <c r="E567" s="22"/>
      <c r="F567" s="22"/>
      <c r="G567" s="22"/>
      <c r="H567" s="22"/>
      <c r="I567" s="22"/>
      <c r="J567" s="22"/>
      <c r="K567" s="22"/>
      <c r="L567" s="22"/>
      <c r="M567" s="24">
        <f>SUM(M564:M566)</f>
        <v>489000</v>
      </c>
      <c r="N567" s="24">
        <f t="shared" ref="N567:S567" si="13">SUM(N564:N566)</f>
        <v>489000</v>
      </c>
      <c r="O567" s="114">
        <f t="shared" si="13"/>
        <v>0</v>
      </c>
      <c r="P567" s="114">
        <f t="shared" si="13"/>
        <v>0</v>
      </c>
      <c r="Q567" s="721">
        <f t="shared" si="13"/>
        <v>0</v>
      </c>
      <c r="R567" s="721"/>
      <c r="S567" s="114">
        <f t="shared" si="13"/>
        <v>0</v>
      </c>
    </row>
    <row r="568" spans="1:19" x14ac:dyDescent="0.35">
      <c r="A568" s="298" t="s">
        <v>10</v>
      </c>
      <c r="B568" s="299"/>
      <c r="C568" s="682" t="s">
        <v>1157</v>
      </c>
      <c r="D568" s="683"/>
      <c r="E568" s="683"/>
      <c r="F568" s="683"/>
      <c r="G568" s="683"/>
      <c r="H568" s="683"/>
      <c r="I568" s="683"/>
      <c r="J568" s="683"/>
      <c r="K568" s="683"/>
      <c r="L568" s="683"/>
      <c r="M568" s="683"/>
      <c r="N568" s="683"/>
      <c r="O568" s="683"/>
      <c r="P568" s="683"/>
      <c r="Q568" s="683"/>
      <c r="R568" s="683"/>
      <c r="S568" s="684"/>
    </row>
    <row r="569" spans="1:19" ht="18" customHeight="1" x14ac:dyDescent="0.35">
      <c r="A569" s="300" t="s">
        <v>334</v>
      </c>
      <c r="B569" s="301"/>
      <c r="C569" s="302"/>
      <c r="D569" s="330" t="s">
        <v>849</v>
      </c>
      <c r="E569" s="330"/>
      <c r="F569" s="330"/>
      <c r="G569" s="330"/>
      <c r="H569" s="330"/>
      <c r="I569" s="330"/>
      <c r="J569" s="330"/>
      <c r="K569" s="330"/>
      <c r="L569" s="330"/>
      <c r="M569" s="330"/>
      <c r="N569" s="330"/>
      <c r="O569" s="330"/>
      <c r="P569" s="330"/>
      <c r="Q569" s="330"/>
      <c r="R569" s="330"/>
      <c r="S569" s="331"/>
    </row>
    <row r="570" spans="1:19" ht="30" customHeight="1" x14ac:dyDescent="0.35">
      <c r="A570" s="352" t="s">
        <v>335</v>
      </c>
      <c r="B570" s="353"/>
      <c r="C570" s="470" t="s">
        <v>850</v>
      </c>
      <c r="D570" s="65"/>
      <c r="E570" s="65" t="s">
        <v>3</v>
      </c>
      <c r="F570" s="319" t="s">
        <v>4</v>
      </c>
      <c r="G570" s="268"/>
      <c r="H570" s="319" t="s">
        <v>4</v>
      </c>
      <c r="I570" s="269"/>
      <c r="J570" s="269"/>
      <c r="K570" s="268"/>
      <c r="L570" s="65" t="s">
        <v>9</v>
      </c>
      <c r="M570" s="319" t="s">
        <v>6</v>
      </c>
      <c r="N570" s="269"/>
      <c r="O570" s="269"/>
      <c r="P570" s="269"/>
      <c r="Q570" s="269"/>
      <c r="R570" s="269"/>
      <c r="S570" s="268"/>
    </row>
    <row r="571" spans="1:19" ht="18" customHeight="1" x14ac:dyDescent="0.35">
      <c r="A571" s="354"/>
      <c r="B571" s="355"/>
      <c r="C571" s="386"/>
      <c r="D571" s="65" t="s">
        <v>7</v>
      </c>
      <c r="E571" s="65">
        <v>2025</v>
      </c>
      <c r="F571" s="319">
        <v>2029</v>
      </c>
      <c r="G571" s="268"/>
      <c r="H571" s="319">
        <v>2033</v>
      </c>
      <c r="I571" s="269"/>
      <c r="J571" s="269"/>
      <c r="K571" s="268"/>
      <c r="L571" s="65">
        <v>2037</v>
      </c>
      <c r="M571" s="383" t="s">
        <v>932</v>
      </c>
      <c r="N571" s="262"/>
      <c r="O571" s="262"/>
      <c r="P571" s="262"/>
      <c r="Q571" s="262"/>
      <c r="R571" s="262"/>
      <c r="S571" s="263"/>
    </row>
    <row r="572" spans="1:19" ht="18" customHeight="1" x14ac:dyDescent="0.35">
      <c r="A572" s="356"/>
      <c r="B572" s="357"/>
      <c r="C572" s="471"/>
      <c r="D572" s="65" t="s">
        <v>8</v>
      </c>
      <c r="E572" s="66">
        <v>0.02</v>
      </c>
      <c r="F572" s="267">
        <v>0.05</v>
      </c>
      <c r="G572" s="268"/>
      <c r="H572" s="267">
        <v>0.15</v>
      </c>
      <c r="I572" s="269"/>
      <c r="J572" s="269"/>
      <c r="K572" s="268"/>
      <c r="L572" s="66">
        <v>0.2</v>
      </c>
      <c r="M572" s="264"/>
      <c r="N572" s="265"/>
      <c r="O572" s="265"/>
      <c r="P572" s="265"/>
      <c r="Q572" s="265"/>
      <c r="R572" s="265"/>
      <c r="S572" s="266"/>
    </row>
    <row r="573" spans="1:19" ht="18" customHeight="1" x14ac:dyDescent="0.35">
      <c r="A573" s="273" t="s">
        <v>45</v>
      </c>
      <c r="B573" s="274"/>
      <c r="C573" s="286" t="s">
        <v>11</v>
      </c>
      <c r="D573" s="282" t="s">
        <v>12</v>
      </c>
      <c r="E573" s="282" t="s">
        <v>6</v>
      </c>
      <c r="F573" s="285" t="s">
        <v>13</v>
      </c>
      <c r="G573" s="286"/>
      <c r="H573" s="285" t="s">
        <v>14</v>
      </c>
      <c r="I573" s="291"/>
      <c r="J573" s="291"/>
      <c r="K573" s="286"/>
      <c r="L573" s="282" t="s">
        <v>15</v>
      </c>
      <c r="M573" s="327" t="s">
        <v>16</v>
      </c>
      <c r="N573" s="324" t="s">
        <v>17</v>
      </c>
      <c r="O573" s="325"/>
      <c r="P573" s="325"/>
      <c r="Q573" s="325"/>
      <c r="R573" s="325"/>
      <c r="S573" s="326"/>
    </row>
    <row r="574" spans="1:19" ht="18" customHeight="1" x14ac:dyDescent="0.35">
      <c r="A574" s="275"/>
      <c r="B574" s="276"/>
      <c r="C574" s="288"/>
      <c r="D574" s="283"/>
      <c r="E574" s="283"/>
      <c r="F574" s="287"/>
      <c r="G574" s="288"/>
      <c r="H574" s="287"/>
      <c r="I574" s="292"/>
      <c r="J574" s="292"/>
      <c r="K574" s="288"/>
      <c r="L574" s="283"/>
      <c r="M574" s="328"/>
      <c r="N574" s="322" t="s">
        <v>38</v>
      </c>
      <c r="O574" s="323"/>
      <c r="P574" s="324" t="s">
        <v>18</v>
      </c>
      <c r="Q574" s="325"/>
      <c r="R574" s="326"/>
      <c r="S574" s="327" t="s">
        <v>19</v>
      </c>
    </row>
    <row r="575" spans="1:19" ht="18" customHeight="1" x14ac:dyDescent="0.35">
      <c r="A575" s="277"/>
      <c r="B575" s="278"/>
      <c r="C575" s="288"/>
      <c r="D575" s="283"/>
      <c r="E575" s="283"/>
      <c r="F575" s="287"/>
      <c r="G575" s="288"/>
      <c r="H575" s="287"/>
      <c r="I575" s="332"/>
      <c r="J575" s="332"/>
      <c r="K575" s="288"/>
      <c r="L575" s="283"/>
      <c r="M575" s="328"/>
      <c r="N575" s="227" t="s">
        <v>20</v>
      </c>
      <c r="O575" s="227" t="s">
        <v>21</v>
      </c>
      <c r="P575" s="227" t="s">
        <v>20</v>
      </c>
      <c r="Q575" s="285" t="s">
        <v>22</v>
      </c>
      <c r="R575" s="286"/>
      <c r="S575" s="328"/>
    </row>
    <row r="576" spans="1:19" ht="54" customHeight="1" x14ac:dyDescent="0.35">
      <c r="A576" s="4" t="s">
        <v>845</v>
      </c>
      <c r="B576" s="239" t="s">
        <v>690</v>
      </c>
      <c r="C576" s="226" t="s">
        <v>691</v>
      </c>
      <c r="D576" s="239" t="s">
        <v>692</v>
      </c>
      <c r="E576" s="239" t="s">
        <v>485</v>
      </c>
      <c r="F576" s="310" t="s">
        <v>117</v>
      </c>
      <c r="G576" s="311"/>
      <c r="H576" s="310"/>
      <c r="I576" s="312"/>
      <c r="J576" s="312"/>
      <c r="K576" s="311"/>
      <c r="L576" s="239" t="s">
        <v>413</v>
      </c>
      <c r="M576" s="228">
        <v>8200</v>
      </c>
      <c r="N576" s="228">
        <v>8200</v>
      </c>
      <c r="O576" s="237"/>
      <c r="P576" s="237"/>
      <c r="Q576" s="304"/>
      <c r="R576" s="321"/>
      <c r="S576" s="237"/>
    </row>
    <row r="577" spans="1:19" ht="36" customHeight="1" x14ac:dyDescent="0.35">
      <c r="A577" s="4" t="s">
        <v>846</v>
      </c>
      <c r="B577" s="239" t="s">
        <v>693</v>
      </c>
      <c r="C577" s="226" t="s">
        <v>694</v>
      </c>
      <c r="D577" s="239" t="s">
        <v>183</v>
      </c>
      <c r="E577" s="239" t="s">
        <v>485</v>
      </c>
      <c r="F577" s="310" t="s">
        <v>117</v>
      </c>
      <c r="G577" s="311"/>
      <c r="H577" s="310"/>
      <c r="I577" s="312"/>
      <c r="J577" s="312"/>
      <c r="K577" s="311"/>
      <c r="L577" s="239" t="s">
        <v>399</v>
      </c>
      <c r="M577" s="5">
        <v>100000</v>
      </c>
      <c r="N577" s="5">
        <v>100000</v>
      </c>
      <c r="O577" s="81" t="s">
        <v>934</v>
      </c>
      <c r="P577" s="237"/>
      <c r="Q577" s="304"/>
      <c r="R577" s="321"/>
      <c r="S577" s="237"/>
    </row>
    <row r="578" spans="1:19" ht="72" customHeight="1" x14ac:dyDescent="0.35">
      <c r="A578" s="4" t="s">
        <v>847</v>
      </c>
      <c r="B578" s="239" t="s">
        <v>695</v>
      </c>
      <c r="C578" s="226" t="s">
        <v>696</v>
      </c>
      <c r="D578" s="239" t="s">
        <v>556</v>
      </c>
      <c r="E578" s="239" t="s">
        <v>485</v>
      </c>
      <c r="F578" s="310" t="s">
        <v>117</v>
      </c>
      <c r="G578" s="311"/>
      <c r="H578" s="310"/>
      <c r="I578" s="312"/>
      <c r="J578" s="312"/>
      <c r="K578" s="311"/>
      <c r="L578" s="239" t="s">
        <v>413</v>
      </c>
      <c r="M578" s="228" t="s">
        <v>811</v>
      </c>
      <c r="N578" s="228" t="s">
        <v>811</v>
      </c>
      <c r="O578" s="237"/>
      <c r="P578" s="237"/>
      <c r="Q578" s="304"/>
      <c r="R578" s="321"/>
      <c r="S578" s="237"/>
    </row>
    <row r="579" spans="1:19" ht="108" customHeight="1" x14ac:dyDescent="0.35">
      <c r="A579" s="4" t="s">
        <v>848</v>
      </c>
      <c r="B579" s="239" t="s">
        <v>697</v>
      </c>
      <c r="C579" s="226" t="s">
        <v>698</v>
      </c>
      <c r="D579" s="239" t="s">
        <v>699</v>
      </c>
      <c r="E579" s="239" t="s">
        <v>485</v>
      </c>
      <c r="F579" s="310" t="s">
        <v>117</v>
      </c>
      <c r="G579" s="311"/>
      <c r="H579" s="310"/>
      <c r="I579" s="312"/>
      <c r="J579" s="312"/>
      <c r="K579" s="311"/>
      <c r="L579" s="239" t="s">
        <v>1115</v>
      </c>
      <c r="M579" s="5">
        <v>85000</v>
      </c>
      <c r="N579" s="5">
        <v>85000</v>
      </c>
      <c r="O579" s="237"/>
      <c r="P579" s="237"/>
      <c r="Q579" s="304"/>
      <c r="R579" s="321"/>
      <c r="S579" s="237"/>
    </row>
    <row r="580" spans="1:19" ht="108" customHeight="1" x14ac:dyDescent="0.35">
      <c r="A580" s="68"/>
      <c r="B580" s="69"/>
      <c r="C580" s="69"/>
      <c r="D580" s="69"/>
      <c r="E580" s="70"/>
      <c r="F580" s="329"/>
      <c r="G580" s="306"/>
      <c r="H580" s="329"/>
      <c r="I580" s="305"/>
      <c r="J580" s="305"/>
      <c r="K580" s="306"/>
      <c r="L580" s="70"/>
      <c r="M580" s="24">
        <f>SUM(M576:M579)</f>
        <v>193200</v>
      </c>
      <c r="N580" s="24">
        <f>SUM(N576:N579)</f>
        <v>193200</v>
      </c>
      <c r="O580" s="24"/>
      <c r="P580" s="24">
        <f>SUM(P577:P579)</f>
        <v>0</v>
      </c>
      <c r="Q580" s="24"/>
      <c r="R580" s="24"/>
      <c r="S580" s="24"/>
    </row>
    <row r="581" spans="1:19" x14ac:dyDescent="0.35">
      <c r="A581" s="298" t="s">
        <v>10</v>
      </c>
      <c r="B581" s="299"/>
      <c r="C581" s="307" t="s">
        <v>851</v>
      </c>
      <c r="D581" s="308"/>
      <c r="E581" s="308"/>
      <c r="F581" s="308"/>
      <c r="G581" s="308"/>
      <c r="H581" s="308"/>
      <c r="I581" s="308"/>
      <c r="J581" s="308"/>
      <c r="K581" s="308"/>
      <c r="L581" s="308"/>
      <c r="M581" s="308"/>
      <c r="N581" s="308"/>
      <c r="O581" s="308"/>
      <c r="P581" s="308"/>
      <c r="Q581" s="308"/>
      <c r="R581" s="308"/>
      <c r="S581" s="309"/>
    </row>
    <row r="582" spans="1:19" ht="18" customHeight="1" x14ac:dyDescent="0.35">
      <c r="A582" s="300" t="s">
        <v>336</v>
      </c>
      <c r="B582" s="301"/>
      <c r="C582" s="302"/>
      <c r="D582" s="330" t="s">
        <v>337</v>
      </c>
      <c r="E582" s="330"/>
      <c r="F582" s="330"/>
      <c r="G582" s="330"/>
      <c r="H582" s="330"/>
      <c r="I582" s="330"/>
      <c r="J582" s="330"/>
      <c r="K582" s="330"/>
      <c r="L582" s="330"/>
      <c r="M582" s="330"/>
      <c r="N582" s="330"/>
      <c r="O582" s="330"/>
      <c r="P582" s="330"/>
      <c r="Q582" s="330"/>
      <c r="R582" s="330"/>
      <c r="S582" s="331"/>
    </row>
    <row r="583" spans="1:19" ht="30" customHeight="1" x14ac:dyDescent="0.35">
      <c r="A583" s="352" t="s">
        <v>338</v>
      </c>
      <c r="B583" s="353"/>
      <c r="C583" s="470" t="s">
        <v>1344</v>
      </c>
      <c r="D583" s="65"/>
      <c r="E583" s="65" t="s">
        <v>3</v>
      </c>
      <c r="F583" s="319" t="s">
        <v>4</v>
      </c>
      <c r="G583" s="268"/>
      <c r="H583" s="319" t="s">
        <v>4</v>
      </c>
      <c r="I583" s="269"/>
      <c r="J583" s="269"/>
      <c r="K583" s="268"/>
      <c r="L583" s="65" t="s">
        <v>9</v>
      </c>
      <c r="M583" s="319" t="s">
        <v>6</v>
      </c>
      <c r="N583" s="269"/>
      <c r="O583" s="269"/>
      <c r="P583" s="269"/>
      <c r="Q583" s="269"/>
      <c r="R583" s="269"/>
      <c r="S583" s="268"/>
    </row>
    <row r="584" spans="1:19" ht="18" customHeight="1" x14ac:dyDescent="0.35">
      <c r="A584" s="354"/>
      <c r="B584" s="355"/>
      <c r="C584" s="386"/>
      <c r="D584" s="65" t="s">
        <v>7</v>
      </c>
      <c r="E584" s="65">
        <v>2025</v>
      </c>
      <c r="F584" s="319">
        <v>2029</v>
      </c>
      <c r="G584" s="268"/>
      <c r="H584" s="319">
        <v>2033</v>
      </c>
      <c r="I584" s="269"/>
      <c r="J584" s="269"/>
      <c r="K584" s="268"/>
      <c r="L584" s="65">
        <v>2037</v>
      </c>
      <c r="M584" s="383" t="s">
        <v>932</v>
      </c>
      <c r="N584" s="262"/>
      <c r="O584" s="262"/>
      <c r="P584" s="262"/>
      <c r="Q584" s="262"/>
      <c r="R584" s="262"/>
      <c r="S584" s="263"/>
    </row>
    <row r="585" spans="1:19" ht="45" customHeight="1" x14ac:dyDescent="0.35">
      <c r="A585" s="356"/>
      <c r="B585" s="357"/>
      <c r="C585" s="471"/>
      <c r="D585" s="65" t="s">
        <v>8</v>
      </c>
      <c r="E585" s="65">
        <v>35</v>
      </c>
      <c r="F585" s="319" t="s">
        <v>1156</v>
      </c>
      <c r="G585" s="268"/>
      <c r="H585" s="319" t="s">
        <v>1156</v>
      </c>
      <c r="I585" s="269"/>
      <c r="J585" s="269"/>
      <c r="K585" s="268"/>
      <c r="L585" s="65" t="s">
        <v>1156</v>
      </c>
      <c r="M585" s="264"/>
      <c r="N585" s="265"/>
      <c r="O585" s="265"/>
      <c r="P585" s="265"/>
      <c r="Q585" s="265"/>
      <c r="R585" s="265"/>
      <c r="S585" s="266"/>
    </row>
    <row r="586" spans="1:19" ht="18" customHeight="1" x14ac:dyDescent="0.35">
      <c r="A586" s="273" t="s">
        <v>45</v>
      </c>
      <c r="B586" s="274"/>
      <c r="C586" s="286" t="s">
        <v>11</v>
      </c>
      <c r="D586" s="282" t="s">
        <v>12</v>
      </c>
      <c r="E586" s="282" t="s">
        <v>6</v>
      </c>
      <c r="F586" s="285" t="s">
        <v>13</v>
      </c>
      <c r="G586" s="286"/>
      <c r="H586" s="285" t="s">
        <v>14</v>
      </c>
      <c r="I586" s="291"/>
      <c r="J586" s="291"/>
      <c r="K586" s="286"/>
      <c r="L586" s="282" t="s">
        <v>15</v>
      </c>
      <c r="M586" s="327" t="s">
        <v>16</v>
      </c>
      <c r="N586" s="324" t="s">
        <v>17</v>
      </c>
      <c r="O586" s="325"/>
      <c r="P586" s="325"/>
      <c r="Q586" s="325"/>
      <c r="R586" s="325"/>
      <c r="S586" s="326"/>
    </row>
    <row r="587" spans="1:19" ht="18" customHeight="1" x14ac:dyDescent="0.35">
      <c r="A587" s="275"/>
      <c r="B587" s="276"/>
      <c r="C587" s="288"/>
      <c r="D587" s="283"/>
      <c r="E587" s="283"/>
      <c r="F587" s="287"/>
      <c r="G587" s="288"/>
      <c r="H587" s="287"/>
      <c r="I587" s="292"/>
      <c r="J587" s="292"/>
      <c r="K587" s="288"/>
      <c r="L587" s="283"/>
      <c r="M587" s="328"/>
      <c r="N587" s="322" t="s">
        <v>38</v>
      </c>
      <c r="O587" s="323"/>
      <c r="P587" s="324" t="s">
        <v>18</v>
      </c>
      <c r="Q587" s="325"/>
      <c r="R587" s="326"/>
      <c r="S587" s="327" t="s">
        <v>19</v>
      </c>
    </row>
    <row r="588" spans="1:19" ht="18" customHeight="1" x14ac:dyDescent="0.35">
      <c r="A588" s="277"/>
      <c r="B588" s="278"/>
      <c r="C588" s="288"/>
      <c r="D588" s="283"/>
      <c r="E588" s="283"/>
      <c r="F588" s="287"/>
      <c r="G588" s="288"/>
      <c r="H588" s="287"/>
      <c r="I588" s="332"/>
      <c r="J588" s="332"/>
      <c r="K588" s="288"/>
      <c r="L588" s="283"/>
      <c r="M588" s="328"/>
      <c r="N588" s="227" t="s">
        <v>20</v>
      </c>
      <c r="O588" s="227" t="s">
        <v>21</v>
      </c>
      <c r="P588" s="227" t="s">
        <v>20</v>
      </c>
      <c r="Q588" s="285" t="s">
        <v>22</v>
      </c>
      <c r="R588" s="286"/>
      <c r="S588" s="328"/>
    </row>
    <row r="589" spans="1:19" ht="54" customHeight="1" x14ac:dyDescent="0.35">
      <c r="A589" s="4" t="s">
        <v>852</v>
      </c>
      <c r="B589" s="226" t="s">
        <v>700</v>
      </c>
      <c r="C589" s="226" t="s">
        <v>701</v>
      </c>
      <c r="D589" s="4" t="s">
        <v>861</v>
      </c>
      <c r="E589" s="239" t="s">
        <v>485</v>
      </c>
      <c r="F589" s="310" t="s">
        <v>117</v>
      </c>
      <c r="G589" s="311"/>
      <c r="H589" s="310"/>
      <c r="I589" s="312"/>
      <c r="J589" s="312"/>
      <c r="K589" s="311"/>
      <c r="L589" s="239" t="s">
        <v>413</v>
      </c>
      <c r="M589" s="228" t="s">
        <v>811</v>
      </c>
      <c r="N589" s="5"/>
      <c r="O589" s="237"/>
      <c r="P589" s="237"/>
      <c r="Q589" s="303"/>
      <c r="R589" s="304"/>
      <c r="S589" s="237"/>
    </row>
    <row r="590" spans="1:19" ht="54" customHeight="1" x14ac:dyDescent="0.35">
      <c r="A590" s="4" t="s">
        <v>853</v>
      </c>
      <c r="B590" s="226" t="s">
        <v>702</v>
      </c>
      <c r="C590" s="226" t="s">
        <v>703</v>
      </c>
      <c r="D590" s="4" t="s">
        <v>704</v>
      </c>
      <c r="E590" s="239" t="s">
        <v>485</v>
      </c>
      <c r="F590" s="310" t="s">
        <v>117</v>
      </c>
      <c r="G590" s="311"/>
      <c r="H590" s="310"/>
      <c r="I590" s="312"/>
      <c r="J590" s="312"/>
      <c r="K590" s="311"/>
      <c r="L590" s="239" t="s">
        <v>413</v>
      </c>
      <c r="M590" s="5">
        <v>50000</v>
      </c>
      <c r="N590" s="5">
        <v>50000</v>
      </c>
      <c r="O590" s="81" t="s">
        <v>860</v>
      </c>
      <c r="P590" s="237"/>
      <c r="Q590" s="303"/>
      <c r="R590" s="304"/>
      <c r="S590" s="237"/>
    </row>
    <row r="591" spans="1:19" ht="54" customHeight="1" x14ac:dyDescent="0.35">
      <c r="A591" s="21"/>
      <c r="B591" s="22"/>
      <c r="C591" s="69"/>
      <c r="D591" s="69"/>
      <c r="E591" s="69"/>
      <c r="F591" s="305"/>
      <c r="G591" s="306"/>
      <c r="H591" s="329"/>
      <c r="I591" s="305"/>
      <c r="J591" s="305"/>
      <c r="K591" s="306"/>
      <c r="L591" s="70"/>
      <c r="M591" s="24">
        <f>SUM(M589:M590)</f>
        <v>50000</v>
      </c>
      <c r="N591" s="24">
        <f t="shared" ref="N591:S591" si="14">SUM(N589:N590)</f>
        <v>50000</v>
      </c>
      <c r="O591" s="24">
        <f t="shared" si="14"/>
        <v>0</v>
      </c>
      <c r="P591" s="24">
        <f t="shared" si="14"/>
        <v>0</v>
      </c>
      <c r="Q591" s="24">
        <f t="shared" si="14"/>
        <v>0</v>
      </c>
      <c r="R591" s="24">
        <f t="shared" si="14"/>
        <v>0</v>
      </c>
      <c r="S591" s="24">
        <f t="shared" si="14"/>
        <v>0</v>
      </c>
    </row>
    <row r="592" spans="1:19" x14ac:dyDescent="0.35">
      <c r="A592" s="298" t="s">
        <v>10</v>
      </c>
      <c r="B592" s="299"/>
      <c r="C592" s="307" t="s">
        <v>851</v>
      </c>
      <c r="D592" s="308"/>
      <c r="E592" s="308"/>
      <c r="F592" s="308"/>
      <c r="G592" s="308"/>
      <c r="H592" s="308"/>
      <c r="I592" s="308"/>
      <c r="J592" s="308"/>
      <c r="K592" s="308"/>
      <c r="L592" s="308"/>
      <c r="M592" s="308"/>
      <c r="N592" s="308"/>
      <c r="O592" s="308"/>
      <c r="P592" s="308"/>
      <c r="Q592" s="308"/>
      <c r="R592" s="308"/>
      <c r="S592" s="309"/>
    </row>
    <row r="593" spans="1:20" ht="18" customHeight="1" x14ac:dyDescent="0.35">
      <c r="A593" s="300" t="s">
        <v>339</v>
      </c>
      <c r="B593" s="301"/>
      <c r="C593" s="302"/>
      <c r="D593" s="330" t="s">
        <v>1345</v>
      </c>
      <c r="E593" s="330"/>
      <c r="F593" s="330"/>
      <c r="G593" s="330"/>
      <c r="H593" s="330"/>
      <c r="I593" s="330"/>
      <c r="J593" s="330"/>
      <c r="K593" s="330"/>
      <c r="L593" s="330"/>
      <c r="M593" s="330"/>
      <c r="N593" s="330"/>
      <c r="O593" s="330"/>
      <c r="P593" s="330"/>
      <c r="Q593" s="330"/>
      <c r="R593" s="330"/>
      <c r="S593" s="331"/>
    </row>
    <row r="594" spans="1:20" ht="30" customHeight="1" x14ac:dyDescent="0.35">
      <c r="A594" s="352" t="s">
        <v>340</v>
      </c>
      <c r="B594" s="353"/>
      <c r="C594" s="470" t="s">
        <v>935</v>
      </c>
      <c r="D594" s="65"/>
      <c r="E594" s="65" t="s">
        <v>3</v>
      </c>
      <c r="F594" s="319" t="s">
        <v>4</v>
      </c>
      <c r="G594" s="268"/>
      <c r="H594" s="319" t="s">
        <v>4</v>
      </c>
      <c r="I594" s="269"/>
      <c r="J594" s="269"/>
      <c r="K594" s="268"/>
      <c r="L594" s="65" t="s">
        <v>9</v>
      </c>
      <c r="M594" s="319" t="s">
        <v>6</v>
      </c>
      <c r="N594" s="269"/>
      <c r="O594" s="269"/>
      <c r="P594" s="269"/>
      <c r="Q594" s="269"/>
      <c r="R594" s="269"/>
      <c r="S594" s="268"/>
    </row>
    <row r="595" spans="1:20" ht="18" customHeight="1" x14ac:dyDescent="0.35">
      <c r="A595" s="354"/>
      <c r="B595" s="355"/>
      <c r="C595" s="386"/>
      <c r="D595" s="65" t="s">
        <v>7</v>
      </c>
      <c r="E595" s="65">
        <v>2025</v>
      </c>
      <c r="F595" s="319">
        <v>2029</v>
      </c>
      <c r="G595" s="268"/>
      <c r="H595" s="319">
        <v>2033</v>
      </c>
      <c r="I595" s="269"/>
      <c r="J595" s="269"/>
      <c r="K595" s="268"/>
      <c r="L595" s="65">
        <v>2037</v>
      </c>
      <c r="M595" s="383" t="s">
        <v>932</v>
      </c>
      <c r="N595" s="262"/>
      <c r="O595" s="262"/>
      <c r="P595" s="262"/>
      <c r="Q595" s="262"/>
      <c r="R595" s="262"/>
      <c r="S595" s="263"/>
    </row>
    <row r="596" spans="1:20" ht="18" customHeight="1" x14ac:dyDescent="0.35">
      <c r="A596" s="356"/>
      <c r="B596" s="357"/>
      <c r="C596" s="471"/>
      <c r="D596" s="65" t="s">
        <v>8</v>
      </c>
      <c r="E596" s="66">
        <v>0.05</v>
      </c>
      <c r="F596" s="267">
        <v>0.15</v>
      </c>
      <c r="G596" s="268"/>
      <c r="H596" s="267">
        <v>0.3</v>
      </c>
      <c r="I596" s="269"/>
      <c r="J596" s="269"/>
      <c r="K596" s="268"/>
      <c r="L596" s="66">
        <v>0.45</v>
      </c>
      <c r="M596" s="264"/>
      <c r="N596" s="265"/>
      <c r="O596" s="265"/>
      <c r="P596" s="265"/>
      <c r="Q596" s="265"/>
      <c r="R596" s="265"/>
      <c r="S596" s="266"/>
    </row>
    <row r="597" spans="1:20" ht="18" customHeight="1" x14ac:dyDescent="0.35">
      <c r="A597" s="273" t="s">
        <v>45</v>
      </c>
      <c r="B597" s="274"/>
      <c r="C597" s="286" t="s">
        <v>11</v>
      </c>
      <c r="D597" s="282" t="s">
        <v>12</v>
      </c>
      <c r="E597" s="282" t="s">
        <v>6</v>
      </c>
      <c r="F597" s="285" t="s">
        <v>13</v>
      </c>
      <c r="G597" s="286"/>
      <c r="H597" s="285" t="s">
        <v>14</v>
      </c>
      <c r="I597" s="291"/>
      <c r="J597" s="291"/>
      <c r="K597" s="286"/>
      <c r="L597" s="282" t="s">
        <v>15</v>
      </c>
      <c r="M597" s="327" t="s">
        <v>16</v>
      </c>
      <c r="N597" s="324" t="s">
        <v>17</v>
      </c>
      <c r="O597" s="325"/>
      <c r="P597" s="325"/>
      <c r="Q597" s="325"/>
      <c r="R597" s="325"/>
      <c r="S597" s="326"/>
    </row>
    <row r="598" spans="1:20" ht="18" customHeight="1" x14ac:dyDescent="0.35">
      <c r="A598" s="275"/>
      <c r="B598" s="276"/>
      <c r="C598" s="288"/>
      <c r="D598" s="283"/>
      <c r="E598" s="283"/>
      <c r="F598" s="287"/>
      <c r="G598" s="288"/>
      <c r="H598" s="287"/>
      <c r="I598" s="292"/>
      <c r="J598" s="292"/>
      <c r="K598" s="288"/>
      <c r="L598" s="283"/>
      <c r="M598" s="328"/>
      <c r="N598" s="322" t="s">
        <v>38</v>
      </c>
      <c r="O598" s="323"/>
      <c r="P598" s="324" t="s">
        <v>18</v>
      </c>
      <c r="Q598" s="325"/>
      <c r="R598" s="326"/>
      <c r="S598" s="327" t="s">
        <v>19</v>
      </c>
    </row>
    <row r="599" spans="1:20" ht="18" customHeight="1" x14ac:dyDescent="0.35">
      <c r="A599" s="277"/>
      <c r="B599" s="278"/>
      <c r="C599" s="288"/>
      <c r="D599" s="283"/>
      <c r="E599" s="283"/>
      <c r="F599" s="287"/>
      <c r="G599" s="288"/>
      <c r="H599" s="287"/>
      <c r="I599" s="332"/>
      <c r="J599" s="332"/>
      <c r="K599" s="288"/>
      <c r="L599" s="283"/>
      <c r="M599" s="328"/>
      <c r="N599" s="227" t="s">
        <v>20</v>
      </c>
      <c r="O599" s="227" t="s">
        <v>21</v>
      </c>
      <c r="P599" s="227" t="s">
        <v>20</v>
      </c>
      <c r="Q599" s="285" t="s">
        <v>22</v>
      </c>
      <c r="R599" s="286"/>
      <c r="S599" s="328"/>
    </row>
    <row r="600" spans="1:20" ht="18" customHeight="1" x14ac:dyDescent="0.35">
      <c r="A600" s="4" t="s">
        <v>854</v>
      </c>
      <c r="B600" s="226" t="s">
        <v>705</v>
      </c>
      <c r="C600" s="226" t="s">
        <v>706</v>
      </c>
      <c r="D600" s="239" t="s">
        <v>707</v>
      </c>
      <c r="E600" s="239" t="s">
        <v>485</v>
      </c>
      <c r="F600" s="310" t="s">
        <v>117</v>
      </c>
      <c r="G600" s="311"/>
      <c r="H600" s="310"/>
      <c r="I600" s="312"/>
      <c r="J600" s="312"/>
      <c r="K600" s="311"/>
      <c r="L600" s="239" t="s">
        <v>413</v>
      </c>
      <c r="M600" s="5">
        <v>260700</v>
      </c>
      <c r="N600" s="5">
        <v>260700</v>
      </c>
      <c r="O600" s="81" t="s">
        <v>857</v>
      </c>
      <c r="P600" s="237"/>
      <c r="Q600" s="303"/>
      <c r="R600" s="304"/>
      <c r="S600" s="237"/>
    </row>
    <row r="601" spans="1:20" ht="409.5" x14ac:dyDescent="0.35">
      <c r="A601" s="4" t="s">
        <v>855</v>
      </c>
      <c r="B601" s="226" t="s">
        <v>859</v>
      </c>
      <c r="C601" s="226" t="s">
        <v>708</v>
      </c>
      <c r="D601" s="239" t="s">
        <v>707</v>
      </c>
      <c r="E601" s="239" t="s">
        <v>485</v>
      </c>
      <c r="F601" s="310" t="s">
        <v>117</v>
      </c>
      <c r="G601" s="311"/>
      <c r="H601" s="310"/>
      <c r="I601" s="312"/>
      <c r="J601" s="312"/>
      <c r="K601" s="311"/>
      <c r="L601" s="239" t="s">
        <v>413</v>
      </c>
      <c r="M601" s="5">
        <v>69000</v>
      </c>
      <c r="N601" s="5">
        <v>69000</v>
      </c>
      <c r="O601" s="81" t="s">
        <v>858</v>
      </c>
      <c r="P601" s="237"/>
      <c r="Q601" s="303"/>
      <c r="R601" s="304"/>
      <c r="S601" s="237"/>
    </row>
    <row r="602" spans="1:20" ht="126" customHeight="1" x14ac:dyDescent="0.35">
      <c r="A602" s="4" t="s">
        <v>856</v>
      </c>
      <c r="B602" s="226" t="s">
        <v>709</v>
      </c>
      <c r="C602" s="226" t="s">
        <v>710</v>
      </c>
      <c r="D602" s="239" t="s">
        <v>711</v>
      </c>
      <c r="E602" s="239" t="s">
        <v>485</v>
      </c>
      <c r="F602" s="310" t="s">
        <v>117</v>
      </c>
      <c r="G602" s="311"/>
      <c r="H602" s="310"/>
      <c r="I602" s="312"/>
      <c r="J602" s="312"/>
      <c r="K602" s="311"/>
      <c r="L602" s="239" t="s">
        <v>413</v>
      </c>
      <c r="M602" s="228" t="s">
        <v>811</v>
      </c>
      <c r="N602" s="5"/>
      <c r="O602" s="237"/>
      <c r="P602" s="237"/>
      <c r="Q602" s="303"/>
      <c r="R602" s="304"/>
      <c r="S602" s="237"/>
    </row>
    <row r="603" spans="1:20" ht="126" x14ac:dyDescent="0.35">
      <c r="A603" s="4" t="s">
        <v>856</v>
      </c>
      <c r="B603" s="226" t="s">
        <v>709</v>
      </c>
      <c r="C603" s="226" t="s">
        <v>710</v>
      </c>
      <c r="D603" s="239" t="s">
        <v>711</v>
      </c>
      <c r="E603" s="239" t="s">
        <v>485</v>
      </c>
      <c r="F603" s="310" t="s">
        <v>117</v>
      </c>
      <c r="G603" s="311"/>
      <c r="H603" s="310"/>
      <c r="I603" s="312"/>
      <c r="J603" s="312"/>
      <c r="K603" s="311"/>
      <c r="L603" s="239" t="s">
        <v>413</v>
      </c>
      <c r="M603" s="228" t="s">
        <v>811</v>
      </c>
      <c r="N603" s="5"/>
      <c r="O603" s="237"/>
      <c r="P603" s="237"/>
      <c r="Q603" s="303"/>
      <c r="R603" s="304"/>
      <c r="S603" s="237"/>
    </row>
    <row r="604" spans="1:20" x14ac:dyDescent="0.35">
      <c r="A604" s="21"/>
      <c r="B604" s="22"/>
      <c r="C604" s="22"/>
      <c r="D604" s="22"/>
      <c r="E604" s="22"/>
      <c r="F604" s="22"/>
      <c r="G604" s="22"/>
      <c r="H604" s="22"/>
      <c r="I604" s="22"/>
      <c r="J604" s="22"/>
      <c r="K604" s="22"/>
      <c r="L604" s="22"/>
      <c r="M604" s="24">
        <f>SUM(M600:M603)</f>
        <v>329700</v>
      </c>
      <c r="N604" s="24">
        <f t="shared" ref="N604:S604" si="15">SUM(N600:N603)</f>
        <v>329700</v>
      </c>
      <c r="O604" s="24">
        <f t="shared" si="15"/>
        <v>0</v>
      </c>
      <c r="P604" s="24">
        <f t="shared" si="15"/>
        <v>0</v>
      </c>
      <c r="Q604" s="24">
        <f t="shared" si="15"/>
        <v>0</v>
      </c>
      <c r="R604" s="24">
        <f t="shared" si="15"/>
        <v>0</v>
      </c>
      <c r="S604" s="24">
        <f t="shared" si="15"/>
        <v>0</v>
      </c>
    </row>
    <row r="605" spans="1:20" x14ac:dyDescent="0.35">
      <c r="A605" s="717"/>
      <c r="B605" s="717"/>
      <c r="C605" s="717"/>
      <c r="D605" s="717"/>
      <c r="E605" s="717"/>
      <c r="F605" s="717"/>
      <c r="G605" s="717"/>
      <c r="H605" s="717"/>
      <c r="I605" s="717"/>
      <c r="J605" s="717"/>
      <c r="K605" s="717"/>
      <c r="L605" s="717"/>
      <c r="M605" s="718"/>
      <c r="N605" s="718"/>
      <c r="O605" s="718"/>
      <c r="P605" s="718"/>
      <c r="Q605" s="718"/>
      <c r="R605" s="718"/>
      <c r="S605" s="719"/>
    </row>
    <row r="606" spans="1:20" ht="21" x14ac:dyDescent="0.35">
      <c r="B606" s="8"/>
      <c r="C606" s="8"/>
      <c r="E606" s="8"/>
      <c r="F606" s="294" t="s">
        <v>1280</v>
      </c>
      <c r="G606" s="295"/>
      <c r="H606" s="295"/>
      <c r="I606" s="295"/>
      <c r="J606" s="295"/>
      <c r="K606" s="295"/>
      <c r="L606" s="295"/>
      <c r="M606" s="197">
        <f>M85+M104+M131+M165+M189+M199+M221+M236+M266+M281+M295+M307</f>
        <v>381361876.42000002</v>
      </c>
      <c r="N606" s="197">
        <f t="shared" ref="N606:S606" si="16">N85+N104+N131+N165+N189+N199+N221+N236+N266+N281+N295+N307</f>
        <v>146984904</v>
      </c>
      <c r="O606" s="197">
        <f t="shared" si="16"/>
        <v>0</v>
      </c>
      <c r="P606" s="197">
        <f t="shared" si="16"/>
        <v>130640446.42</v>
      </c>
      <c r="Q606" s="197">
        <f t="shared" si="16"/>
        <v>0</v>
      </c>
      <c r="R606" s="197">
        <f t="shared" si="16"/>
        <v>0</v>
      </c>
      <c r="S606" s="197">
        <f t="shared" si="16"/>
        <v>103736526</v>
      </c>
      <c r="T606" s="197"/>
    </row>
    <row r="607" spans="1:20" x14ac:dyDescent="0.35">
      <c r="B607" s="8"/>
      <c r="C607" s="8"/>
      <c r="E607" s="8"/>
      <c r="F607" s="196"/>
      <c r="G607" s="196"/>
      <c r="H607" s="196"/>
      <c r="I607" s="196"/>
      <c r="J607" s="196"/>
      <c r="K607" s="196"/>
      <c r="L607" s="196"/>
      <c r="M607" s="8"/>
      <c r="N607" s="8"/>
      <c r="O607" s="8"/>
      <c r="P607" s="8"/>
      <c r="Q607" s="8"/>
      <c r="R607" s="8"/>
      <c r="S607" s="8"/>
      <c r="T607" s="197"/>
    </row>
    <row r="608" spans="1:20" ht="21" x14ac:dyDescent="0.35">
      <c r="B608" s="8"/>
      <c r="C608" s="8"/>
      <c r="E608" s="8"/>
      <c r="F608" s="294" t="s">
        <v>198</v>
      </c>
      <c r="G608" s="295"/>
      <c r="H608" s="295"/>
      <c r="I608" s="295"/>
      <c r="J608" s="295"/>
      <c r="K608" s="295"/>
      <c r="L608" s="295"/>
      <c r="M608" s="197">
        <f>M329+M342+M352+M362</f>
        <v>6370000</v>
      </c>
      <c r="N608" s="197">
        <f t="shared" ref="N608:S608" si="17">N329+N342+N352+N362</f>
        <v>40000</v>
      </c>
      <c r="O608" s="197">
        <f t="shared" si="17"/>
        <v>0</v>
      </c>
      <c r="P608" s="197">
        <f t="shared" si="17"/>
        <v>6100000</v>
      </c>
      <c r="Q608" s="197">
        <f t="shared" si="17"/>
        <v>0</v>
      </c>
      <c r="R608" s="197">
        <f t="shared" si="17"/>
        <v>0</v>
      </c>
      <c r="S608" s="197">
        <f t="shared" si="17"/>
        <v>230000</v>
      </c>
      <c r="T608" s="197"/>
    </row>
    <row r="609" spans="2:20" x14ac:dyDescent="0.35">
      <c r="B609" s="8"/>
      <c r="C609" s="8"/>
      <c r="E609" s="8"/>
      <c r="M609" s="8"/>
      <c r="N609" s="8"/>
      <c r="O609" s="8"/>
      <c r="P609" s="8"/>
      <c r="Q609" s="8"/>
      <c r="R609" s="8"/>
      <c r="S609" s="8"/>
      <c r="T609" s="197"/>
    </row>
    <row r="610" spans="2:20" ht="21" x14ac:dyDescent="0.35">
      <c r="B610" s="8"/>
      <c r="C610" s="8"/>
      <c r="E610" s="8"/>
      <c r="F610" s="296" t="s">
        <v>126</v>
      </c>
      <c r="G610" s="297"/>
      <c r="H610" s="297"/>
      <c r="I610" s="297"/>
      <c r="J610" s="297"/>
      <c r="K610" s="297"/>
      <c r="L610" s="297"/>
      <c r="M610" s="197">
        <f>M389</f>
        <v>33885000</v>
      </c>
      <c r="N610" s="197">
        <f t="shared" ref="N610:S610" si="18">N389</f>
        <v>0</v>
      </c>
      <c r="O610" s="197">
        <f t="shared" si="18"/>
        <v>0</v>
      </c>
      <c r="P610" s="197">
        <f t="shared" si="18"/>
        <v>28110000</v>
      </c>
      <c r="Q610" s="197">
        <f t="shared" si="18"/>
        <v>0</v>
      </c>
      <c r="R610" s="197">
        <f t="shared" si="18"/>
        <v>0</v>
      </c>
      <c r="S610" s="197">
        <f t="shared" si="18"/>
        <v>5775000</v>
      </c>
      <c r="T610" s="197"/>
    </row>
    <row r="611" spans="2:20" x14ac:dyDescent="0.35">
      <c r="B611" s="8"/>
      <c r="C611" s="8"/>
      <c r="E611" s="8"/>
      <c r="F611" s="8"/>
      <c r="G611" s="8"/>
      <c r="H611" s="8"/>
      <c r="I611" s="8"/>
      <c r="J611" s="8"/>
      <c r="K611" s="8"/>
      <c r="L611" s="8"/>
      <c r="M611" s="8"/>
      <c r="N611" s="8"/>
      <c r="O611" s="8"/>
      <c r="P611" s="8"/>
      <c r="Q611" s="8"/>
      <c r="R611" s="8"/>
      <c r="S611" s="8"/>
      <c r="T611" s="197"/>
    </row>
    <row r="612" spans="2:20" ht="21" x14ac:dyDescent="0.35">
      <c r="B612" s="8"/>
      <c r="C612" s="8"/>
      <c r="E612" s="8"/>
      <c r="F612" s="313" t="s">
        <v>128</v>
      </c>
      <c r="G612" s="314"/>
      <c r="H612" s="314"/>
      <c r="I612" s="314"/>
      <c r="J612" s="314"/>
      <c r="K612" s="314"/>
      <c r="L612" s="314"/>
      <c r="M612" s="197">
        <f>M408+M420+M436</f>
        <v>422000</v>
      </c>
      <c r="N612" s="197">
        <f t="shared" ref="N612:S612" si="19">N408+N420+N436</f>
        <v>347000</v>
      </c>
      <c r="O612" s="197">
        <f t="shared" si="19"/>
        <v>0</v>
      </c>
      <c r="P612" s="197">
        <f t="shared" si="19"/>
        <v>0</v>
      </c>
      <c r="Q612" s="197">
        <f t="shared" si="19"/>
        <v>0</v>
      </c>
      <c r="R612" s="197">
        <f t="shared" si="19"/>
        <v>0</v>
      </c>
      <c r="S612" s="197">
        <f t="shared" si="19"/>
        <v>75000</v>
      </c>
      <c r="T612" s="197"/>
    </row>
    <row r="613" spans="2:20" x14ac:dyDescent="0.35">
      <c r="B613" s="8"/>
      <c r="C613" s="8"/>
      <c r="E613" s="8"/>
      <c r="F613" s="8"/>
      <c r="G613" s="8"/>
      <c r="H613" s="8"/>
      <c r="I613" s="8"/>
      <c r="J613" s="8"/>
      <c r="K613" s="8"/>
      <c r="L613" s="8"/>
      <c r="M613" s="8"/>
      <c r="N613" s="8"/>
      <c r="O613" s="8"/>
      <c r="P613" s="8"/>
      <c r="Q613" s="8"/>
      <c r="R613" s="8"/>
      <c r="S613" s="8"/>
      <c r="T613" s="197"/>
    </row>
    <row r="614" spans="2:20" ht="21" x14ac:dyDescent="0.35">
      <c r="B614" s="8"/>
      <c r="C614" s="8"/>
      <c r="E614" s="8"/>
      <c r="F614" s="313" t="s">
        <v>129</v>
      </c>
      <c r="G614" s="314"/>
      <c r="H614" s="314"/>
      <c r="I614" s="314"/>
      <c r="J614" s="314"/>
      <c r="K614" s="314"/>
      <c r="L614" s="314"/>
      <c r="M614" s="197">
        <f>M461+M474+M495+M514+M527+M539+M567+M580+M591+M604</f>
        <v>8498760</v>
      </c>
      <c r="N614" s="197">
        <f t="shared" ref="N614:S614" si="20">N461+N474+N495+N514+N527+N539+N567+N580+N591+N604</f>
        <v>7917760</v>
      </c>
      <c r="O614" s="197">
        <f t="shared" si="20"/>
        <v>0</v>
      </c>
      <c r="P614" s="197">
        <f t="shared" si="20"/>
        <v>0</v>
      </c>
      <c r="Q614" s="197">
        <f t="shared" si="20"/>
        <v>0</v>
      </c>
      <c r="R614" s="197">
        <f t="shared" si="20"/>
        <v>0</v>
      </c>
      <c r="S614" s="197">
        <f t="shared" si="20"/>
        <v>581000</v>
      </c>
      <c r="T614" s="197"/>
    </row>
    <row r="615" spans="2:20" x14ac:dyDescent="0.35">
      <c r="B615" s="8"/>
      <c r="C615" s="8"/>
      <c r="E615" s="8"/>
      <c r="F615" s="8"/>
      <c r="G615" s="8"/>
      <c r="H615" s="8"/>
      <c r="I615" s="8"/>
      <c r="J615" s="8"/>
      <c r="K615" s="8"/>
      <c r="L615" s="8"/>
      <c r="M615" s="197">
        <f>SUM(M606:M614)</f>
        <v>430537636.42000002</v>
      </c>
      <c r="N615" s="197">
        <f t="shared" ref="N615:S615" si="21">SUM(N606:N614)</f>
        <v>155289664</v>
      </c>
      <c r="O615" s="197">
        <f t="shared" si="21"/>
        <v>0</v>
      </c>
      <c r="P615" s="197">
        <f t="shared" si="21"/>
        <v>164850446.42000002</v>
      </c>
      <c r="Q615" s="197">
        <f t="shared" si="21"/>
        <v>0</v>
      </c>
      <c r="R615" s="197">
        <f t="shared" si="21"/>
        <v>0</v>
      </c>
      <c r="S615" s="197">
        <f t="shared" si="21"/>
        <v>110397526</v>
      </c>
      <c r="T615" s="197"/>
    </row>
    <row r="616" spans="2:20" x14ac:dyDescent="0.35">
      <c r="B616" s="8"/>
      <c r="C616" s="8"/>
      <c r="E616" s="8"/>
      <c r="F616" s="8"/>
      <c r="G616" s="8"/>
      <c r="H616" s="8"/>
      <c r="I616" s="8"/>
      <c r="J616" s="8"/>
      <c r="K616" s="8"/>
      <c r="L616" s="8"/>
      <c r="M616" s="8"/>
      <c r="N616" s="8"/>
      <c r="O616" s="8"/>
      <c r="P616" s="8"/>
      <c r="Q616" s="8"/>
      <c r="R616" s="8"/>
      <c r="S616" s="8"/>
      <c r="T616" s="197"/>
    </row>
    <row r="617" spans="2:20" x14ac:dyDescent="0.35">
      <c r="B617" s="8"/>
      <c r="C617" s="8"/>
      <c r="E617" s="8"/>
      <c r="F617" s="8"/>
      <c r="G617" s="8"/>
      <c r="H617" s="8"/>
      <c r="I617" s="8"/>
      <c r="J617" s="8"/>
      <c r="K617" s="8"/>
      <c r="L617" s="8"/>
      <c r="M617" s="8"/>
      <c r="N617" s="8"/>
      <c r="O617" s="8"/>
      <c r="P617" s="8"/>
      <c r="Q617" s="8"/>
      <c r="R617" s="8"/>
      <c r="S617" s="8"/>
      <c r="T617" s="197"/>
    </row>
    <row r="618" spans="2:20" x14ac:dyDescent="0.35">
      <c r="B618" s="8"/>
      <c r="C618" s="8"/>
      <c r="E618" s="8"/>
      <c r="F618" s="8"/>
      <c r="G618" s="8"/>
      <c r="H618" s="8"/>
      <c r="I618" s="8"/>
      <c r="J618" s="8"/>
      <c r="K618" s="8"/>
      <c r="L618" s="8"/>
      <c r="M618" s="8"/>
      <c r="N618" s="197">
        <f>N615+P615+S615</f>
        <v>430537636.42000002</v>
      </c>
      <c r="O618" s="8"/>
      <c r="P618" s="8"/>
      <c r="Q618" s="8"/>
      <c r="R618" s="8"/>
      <c r="S618" s="8"/>
      <c r="T618" s="197"/>
    </row>
    <row r="619" spans="2:20" x14ac:dyDescent="0.35">
      <c r="B619" s="8"/>
      <c r="C619" s="8"/>
      <c r="E619" s="8"/>
      <c r="F619" s="8"/>
      <c r="G619" s="8"/>
      <c r="H619" s="8"/>
      <c r="I619" s="8"/>
      <c r="J619" s="8"/>
      <c r="K619" s="8"/>
      <c r="L619" s="8"/>
      <c r="M619" s="8"/>
      <c r="N619" s="8"/>
      <c r="O619" s="8"/>
      <c r="P619" s="8"/>
      <c r="Q619" s="8"/>
      <c r="R619" s="8"/>
      <c r="S619" s="8"/>
      <c r="T619" s="197"/>
    </row>
    <row r="620" spans="2:20" x14ac:dyDescent="0.35">
      <c r="B620" s="8"/>
      <c r="C620" s="8"/>
      <c r="E620" s="8"/>
      <c r="F620" s="8"/>
      <c r="G620" s="8"/>
      <c r="H620" s="8"/>
      <c r="I620" s="8"/>
      <c r="J620" s="8"/>
      <c r="K620" s="8"/>
      <c r="L620" s="8"/>
      <c r="M620" s="8"/>
      <c r="N620" s="8"/>
      <c r="O620" s="8"/>
      <c r="P620" s="8"/>
      <c r="Q620" s="8"/>
      <c r="R620" s="8"/>
      <c r="S620" s="8"/>
      <c r="T620" s="197"/>
    </row>
    <row r="621" spans="2:20" x14ac:dyDescent="0.35">
      <c r="T621" s="197"/>
    </row>
    <row r="622" spans="2:20" x14ac:dyDescent="0.35">
      <c r="T622" s="197"/>
    </row>
    <row r="623" spans="2:20" x14ac:dyDescent="0.35">
      <c r="N623" s="9">
        <f>M615-N618</f>
        <v>0</v>
      </c>
    </row>
  </sheetData>
  <mergeCells count="1879">
    <mergeCell ref="F603:G603"/>
    <mergeCell ref="H603:K603"/>
    <mergeCell ref="Q603:R603"/>
    <mergeCell ref="Q565:R565"/>
    <mergeCell ref="Q567:R567"/>
    <mergeCell ref="F25:G25"/>
    <mergeCell ref="H25:K25"/>
    <mergeCell ref="Q25:R25"/>
    <mergeCell ref="F26:G26"/>
    <mergeCell ref="H26:K26"/>
    <mergeCell ref="H292:K292"/>
    <mergeCell ref="H293:K293"/>
    <mergeCell ref="P562:R562"/>
    <mergeCell ref="S562:S563"/>
    <mergeCell ref="Q563:R563"/>
    <mergeCell ref="Q112:R112"/>
    <mergeCell ref="Q113:R113"/>
    <mergeCell ref="F17:G17"/>
    <mergeCell ref="F18:G18"/>
    <mergeCell ref="F19:G19"/>
    <mergeCell ref="F20:G20"/>
    <mergeCell ref="F21:G21"/>
    <mergeCell ref="H17:K17"/>
    <mergeCell ref="H18:K18"/>
    <mergeCell ref="H19:K19"/>
    <mergeCell ref="H20:K20"/>
    <mergeCell ref="H21:K21"/>
    <mergeCell ref="Q17:R17"/>
    <mergeCell ref="Q18:R18"/>
    <mergeCell ref="Q19:R19"/>
    <mergeCell ref="Q20:R20"/>
    <mergeCell ref="Q21:R21"/>
    <mergeCell ref="H112:K112"/>
    <mergeCell ref="H113:K113"/>
    <mergeCell ref="H37:K37"/>
    <mergeCell ref="Q37:R37"/>
    <mergeCell ref="F38:G38"/>
    <mergeCell ref="H38:K38"/>
    <mergeCell ref="Q38:R38"/>
    <mergeCell ref="F39:G39"/>
    <mergeCell ref="H39:K39"/>
    <mergeCell ref="Q39:R39"/>
    <mergeCell ref="N232:O232"/>
    <mergeCell ref="P232:R232"/>
    <mergeCell ref="S232:S233"/>
    <mergeCell ref="Q233:R233"/>
    <mergeCell ref="C222:S222"/>
    <mergeCell ref="F564:G564"/>
    <mergeCell ref="H564:K564"/>
    <mergeCell ref="Q564:R564"/>
    <mergeCell ref="F565:G565"/>
    <mergeCell ref="F536:G536"/>
    <mergeCell ref="H536:K536"/>
    <mergeCell ref="Q536:R536"/>
    <mergeCell ref="F219:G219"/>
    <mergeCell ref="H219:K219"/>
    <mergeCell ref="F220:G220"/>
    <mergeCell ref="H220:K220"/>
    <mergeCell ref="Q220:R220"/>
    <mergeCell ref="F537:G537"/>
    <mergeCell ref="H537:K537"/>
    <mergeCell ref="Q537:R537"/>
    <mergeCell ref="F538:G538"/>
    <mergeCell ref="H538:K538"/>
    <mergeCell ref="Q538:R538"/>
    <mergeCell ref="M561:M563"/>
    <mergeCell ref="N561:S561"/>
    <mergeCell ref="N562:O562"/>
    <mergeCell ref="H279:K279"/>
    <mergeCell ref="F292:G292"/>
    <mergeCell ref="F293:G293"/>
    <mergeCell ref="F212:G212"/>
    <mergeCell ref="F213:G213"/>
    <mergeCell ref="F214:G214"/>
    <mergeCell ref="H214:K214"/>
    <mergeCell ref="H215:K215"/>
    <mergeCell ref="H217:K217"/>
    <mergeCell ref="H218:K218"/>
    <mergeCell ref="F215:G215"/>
    <mergeCell ref="F217:G217"/>
    <mergeCell ref="M242:M244"/>
    <mergeCell ref="N242:S242"/>
    <mergeCell ref="N243:O243"/>
    <mergeCell ref="P243:R243"/>
    <mergeCell ref="S243:S244"/>
    <mergeCell ref="Q244:R244"/>
    <mergeCell ref="F218:G218"/>
    <mergeCell ref="F248:G248"/>
    <mergeCell ref="G224:H224"/>
    <mergeCell ref="I224:L224"/>
    <mergeCell ref="F230:G230"/>
    <mergeCell ref="H230:K230"/>
    <mergeCell ref="M229:S230"/>
    <mergeCell ref="H236:K236"/>
    <mergeCell ref="F236:G236"/>
    <mergeCell ref="Q221:R221"/>
    <mergeCell ref="Q245:R245"/>
    <mergeCell ref="Q246:R246"/>
    <mergeCell ref="L231:L233"/>
    <mergeCell ref="M231:M233"/>
    <mergeCell ref="N231:S231"/>
    <mergeCell ref="Q212:R212"/>
    <mergeCell ref="Q213:R213"/>
    <mergeCell ref="Q214:R214"/>
    <mergeCell ref="Q215:R215"/>
    <mergeCell ref="Q217:R217"/>
    <mergeCell ref="Q218:R218"/>
    <mergeCell ref="Q149:R149"/>
    <mergeCell ref="Q150:R150"/>
    <mergeCell ref="Q151:R151"/>
    <mergeCell ref="Q152:R152"/>
    <mergeCell ref="Q153:R153"/>
    <mergeCell ref="Q154:R154"/>
    <mergeCell ref="Q155:R155"/>
    <mergeCell ref="Q156:R156"/>
    <mergeCell ref="Q157:R157"/>
    <mergeCell ref="Q158:R158"/>
    <mergeCell ref="Q159:R159"/>
    <mergeCell ref="Q160:R160"/>
    <mergeCell ref="Q161:R161"/>
    <mergeCell ref="Q162:R162"/>
    <mergeCell ref="Q163:R163"/>
    <mergeCell ref="N205:S205"/>
    <mergeCell ref="N206:O206"/>
    <mergeCell ref="P206:R206"/>
    <mergeCell ref="S206:S207"/>
    <mergeCell ref="Q207:R207"/>
    <mergeCell ref="F578:G578"/>
    <mergeCell ref="H578:K578"/>
    <mergeCell ref="Q578:R578"/>
    <mergeCell ref="A561:B563"/>
    <mergeCell ref="F203:G203"/>
    <mergeCell ref="H203:K203"/>
    <mergeCell ref="Q199:R199"/>
    <mergeCell ref="F137:G139"/>
    <mergeCell ref="F174:G174"/>
    <mergeCell ref="Q126:R126"/>
    <mergeCell ref="Q147:R147"/>
    <mergeCell ref="Q148:R148"/>
    <mergeCell ref="F127:G127"/>
    <mergeCell ref="F129:G129"/>
    <mergeCell ref="Q175:R175"/>
    <mergeCell ref="F184:G184"/>
    <mergeCell ref="H184:K184"/>
    <mergeCell ref="Q184:R184"/>
    <mergeCell ref="H144:K144"/>
    <mergeCell ref="Q185:R185"/>
    <mergeCell ref="F186:G186"/>
    <mergeCell ref="H186:K186"/>
    <mergeCell ref="Q186:R186"/>
    <mergeCell ref="F187:G187"/>
    <mergeCell ref="H187:K187"/>
    <mergeCell ref="Q187:R187"/>
    <mergeCell ref="M203:S204"/>
    <mergeCell ref="F204:G204"/>
    <mergeCell ref="H204:K204"/>
    <mergeCell ref="Q142:R142"/>
    <mergeCell ref="Q143:R143"/>
    <mergeCell ref="A190:B190"/>
    <mergeCell ref="D573:D575"/>
    <mergeCell ref="E573:E575"/>
    <mergeCell ref="F573:G575"/>
    <mergeCell ref="A569:C569"/>
    <mergeCell ref="A570:B572"/>
    <mergeCell ref="C570:C572"/>
    <mergeCell ref="A573:B575"/>
    <mergeCell ref="C573:C575"/>
    <mergeCell ref="H573:K575"/>
    <mergeCell ref="L573:L575"/>
    <mergeCell ref="M573:M575"/>
    <mergeCell ref="N573:S573"/>
    <mergeCell ref="N574:O574"/>
    <mergeCell ref="P574:R574"/>
    <mergeCell ref="S574:S575"/>
    <mergeCell ref="F571:G571"/>
    <mergeCell ref="A568:B568"/>
    <mergeCell ref="Q548:R548"/>
    <mergeCell ref="F549:G549"/>
    <mergeCell ref="H549:K549"/>
    <mergeCell ref="Q549:R549"/>
    <mergeCell ref="F550:G550"/>
    <mergeCell ref="H550:K550"/>
    <mergeCell ref="Q550:R550"/>
    <mergeCell ref="C558:C560"/>
    <mergeCell ref="F558:G558"/>
    <mergeCell ref="H558:K558"/>
    <mergeCell ref="D569:S569"/>
    <mergeCell ref="F570:G570"/>
    <mergeCell ref="H570:K570"/>
    <mergeCell ref="M570:S570"/>
    <mergeCell ref="F566:G566"/>
    <mergeCell ref="H566:K566"/>
    <mergeCell ref="M558:S558"/>
    <mergeCell ref="F559:G559"/>
    <mergeCell ref="H559:K559"/>
    <mergeCell ref="M559:S560"/>
    <mergeCell ref="F560:G560"/>
    <mergeCell ref="H560:K560"/>
    <mergeCell ref="D561:D563"/>
    <mergeCell ref="E561:E563"/>
    <mergeCell ref="F561:G563"/>
    <mergeCell ref="H561:K563"/>
    <mergeCell ref="L561:L563"/>
    <mergeCell ref="A557:C557"/>
    <mergeCell ref="Q566:R566"/>
    <mergeCell ref="C568:S568"/>
    <mergeCell ref="F511:G511"/>
    <mergeCell ref="F512:G512"/>
    <mergeCell ref="F513:G513"/>
    <mergeCell ref="E499:F499"/>
    <mergeCell ref="Q508:R508"/>
    <mergeCell ref="F508:G508"/>
    <mergeCell ref="F455:G455"/>
    <mergeCell ref="H455:K455"/>
    <mergeCell ref="Q455:R455"/>
    <mergeCell ref="C475:S475"/>
    <mergeCell ref="H565:K565"/>
    <mergeCell ref="Q509:R509"/>
    <mergeCell ref="Q510:R510"/>
    <mergeCell ref="H531:K531"/>
    <mergeCell ref="M531:S532"/>
    <mergeCell ref="F532:G532"/>
    <mergeCell ref="H532:K532"/>
    <mergeCell ref="D529:S529"/>
    <mergeCell ref="Q523:R523"/>
    <mergeCell ref="Q525:R525"/>
    <mergeCell ref="C515:S515"/>
    <mergeCell ref="C528:S528"/>
    <mergeCell ref="F523:G523"/>
    <mergeCell ref="H523:K523"/>
    <mergeCell ref="H524:K524"/>
    <mergeCell ref="Q511:R511"/>
    <mergeCell ref="Q512:R512"/>
    <mergeCell ref="C561:C563"/>
    <mergeCell ref="Q551:R551"/>
    <mergeCell ref="C552:S552"/>
    <mergeCell ref="F548:G548"/>
    <mergeCell ref="H548:K548"/>
    <mergeCell ref="Q362:R362"/>
    <mergeCell ref="H388:K388"/>
    <mergeCell ref="Q388:R388"/>
    <mergeCell ref="H418:K418"/>
    <mergeCell ref="H419:K419"/>
    <mergeCell ref="H412:K412"/>
    <mergeCell ref="F406:G406"/>
    <mergeCell ref="Q381:R381"/>
    <mergeCell ref="Q382:R382"/>
    <mergeCell ref="Q383:R383"/>
    <mergeCell ref="H508:K508"/>
    <mergeCell ref="F518:G518"/>
    <mergeCell ref="H518:K518"/>
    <mergeCell ref="H452:K452"/>
    <mergeCell ref="Q452:R452"/>
    <mergeCell ref="F480:G482"/>
    <mergeCell ref="H492:K492"/>
    <mergeCell ref="H493:K493"/>
    <mergeCell ref="H494:K494"/>
    <mergeCell ref="F478:G478"/>
    <mergeCell ref="H478:K478"/>
    <mergeCell ref="F483:G483"/>
    <mergeCell ref="H483:K483"/>
    <mergeCell ref="F484:G484"/>
    <mergeCell ref="Q513:R513"/>
    <mergeCell ref="H509:K509"/>
    <mergeCell ref="H510:K510"/>
    <mergeCell ref="H511:K511"/>
    <mergeCell ref="H512:K512"/>
    <mergeCell ref="H513:K513"/>
    <mergeCell ref="F509:G509"/>
    <mergeCell ref="F510:G510"/>
    <mergeCell ref="A464:B466"/>
    <mergeCell ref="C464:C466"/>
    <mergeCell ref="M464:S464"/>
    <mergeCell ref="F465:G465"/>
    <mergeCell ref="H465:K465"/>
    <mergeCell ref="M467:M469"/>
    <mergeCell ref="N467:S467"/>
    <mergeCell ref="N468:O468"/>
    <mergeCell ref="Q449:R449"/>
    <mergeCell ref="Q450:R450"/>
    <mergeCell ref="H451:K451"/>
    <mergeCell ref="H450:K450"/>
    <mergeCell ref="F451:G451"/>
    <mergeCell ref="C467:C469"/>
    <mergeCell ref="Q451:R451"/>
    <mergeCell ref="F452:G452"/>
    <mergeCell ref="H466:K466"/>
    <mergeCell ref="F459:G459"/>
    <mergeCell ref="H459:K459"/>
    <mergeCell ref="F460:G460"/>
    <mergeCell ref="H460:K460"/>
    <mergeCell ref="F464:G464"/>
    <mergeCell ref="C462:S462"/>
    <mergeCell ref="H384:K384"/>
    <mergeCell ref="F361:G361"/>
    <mergeCell ref="H361:K361"/>
    <mergeCell ref="F345:G345"/>
    <mergeCell ref="N400:S400"/>
    <mergeCell ref="H400:K402"/>
    <mergeCell ref="A447:B449"/>
    <mergeCell ref="C447:C449"/>
    <mergeCell ref="D447:D449"/>
    <mergeCell ref="E447:E449"/>
    <mergeCell ref="F447:G449"/>
    <mergeCell ref="H447:K449"/>
    <mergeCell ref="L447:L449"/>
    <mergeCell ref="A462:B462"/>
    <mergeCell ref="A463:C463"/>
    <mergeCell ref="D463:S463"/>
    <mergeCell ref="Q360:R360"/>
    <mergeCell ref="C390:R390"/>
    <mergeCell ref="F417:G417"/>
    <mergeCell ref="F418:G418"/>
    <mergeCell ref="F419:G419"/>
    <mergeCell ref="F411:G411"/>
    <mergeCell ref="H411:K411"/>
    <mergeCell ref="F412:G412"/>
    <mergeCell ref="H417:K417"/>
    <mergeCell ref="C437:S437"/>
    <mergeCell ref="A400:B402"/>
    <mergeCell ref="C400:C402"/>
    <mergeCell ref="D400:D402"/>
    <mergeCell ref="E400:E402"/>
    <mergeCell ref="F400:G402"/>
    <mergeCell ref="F379:G379"/>
    <mergeCell ref="H245:K245"/>
    <mergeCell ref="H278:K278"/>
    <mergeCell ref="F255:G255"/>
    <mergeCell ref="H261:K261"/>
    <mergeCell ref="H266:K266"/>
    <mergeCell ref="F266:G266"/>
    <mergeCell ref="Q384:R384"/>
    <mergeCell ref="M316:S317"/>
    <mergeCell ref="Q350:R350"/>
    <mergeCell ref="H406:K406"/>
    <mergeCell ref="Q406:R406"/>
    <mergeCell ref="H306:K306"/>
    <mergeCell ref="F307:G307"/>
    <mergeCell ref="H307:K307"/>
    <mergeCell ref="F339:G339"/>
    <mergeCell ref="H339:K339"/>
    <mergeCell ref="Q337:R337"/>
    <mergeCell ref="Q339:R339"/>
    <mergeCell ref="H379:K379"/>
    <mergeCell ref="Q379:R379"/>
    <mergeCell ref="F380:G380"/>
    <mergeCell ref="H380:K380"/>
    <mergeCell ref="N401:O401"/>
    <mergeCell ref="P401:R401"/>
    <mergeCell ref="S401:S402"/>
    <mergeCell ref="F403:G403"/>
    <mergeCell ref="H403:K403"/>
    <mergeCell ref="F404:G404"/>
    <mergeCell ref="F384:G384"/>
    <mergeCell ref="H381:K381"/>
    <mergeCell ref="H382:K382"/>
    <mergeCell ref="H383:K383"/>
    <mergeCell ref="F245:G245"/>
    <mergeCell ref="F253:G253"/>
    <mergeCell ref="Q291:R291"/>
    <mergeCell ref="Q294:R294"/>
    <mergeCell ref="Q295:R295"/>
    <mergeCell ref="H294:K294"/>
    <mergeCell ref="F290:G290"/>
    <mergeCell ref="F291:G291"/>
    <mergeCell ref="F294:G294"/>
    <mergeCell ref="A301:B303"/>
    <mergeCell ref="C301:C303"/>
    <mergeCell ref="D301:D303"/>
    <mergeCell ref="E301:E303"/>
    <mergeCell ref="F300:G300"/>
    <mergeCell ref="Q289:R289"/>
    <mergeCell ref="F246:G246"/>
    <mergeCell ref="F247:G247"/>
    <mergeCell ref="F284:G284"/>
    <mergeCell ref="H285:K285"/>
    <mergeCell ref="M285:S286"/>
    <mergeCell ref="F286:G286"/>
    <mergeCell ref="H286:K286"/>
    <mergeCell ref="L287:L289"/>
    <mergeCell ref="F279:G279"/>
    <mergeCell ref="F280:G280"/>
    <mergeCell ref="F265:G265"/>
    <mergeCell ref="Q249:R249"/>
    <mergeCell ref="Q250:R250"/>
    <mergeCell ref="H251:K251"/>
    <mergeCell ref="H252:K252"/>
    <mergeCell ref="H253:K253"/>
    <mergeCell ref="H254:K254"/>
    <mergeCell ref="M284:S284"/>
    <mergeCell ref="F271:G271"/>
    <mergeCell ref="Q275:R275"/>
    <mergeCell ref="Q276:R276"/>
    <mergeCell ref="Q277:R277"/>
    <mergeCell ref="H246:K246"/>
    <mergeCell ref="F275:G275"/>
    <mergeCell ref="F278:G278"/>
    <mergeCell ref="A283:C283"/>
    <mergeCell ref="D283:S283"/>
    <mergeCell ref="F249:G249"/>
    <mergeCell ref="F250:G250"/>
    <mergeCell ref="F277:G277"/>
    <mergeCell ref="M272:M274"/>
    <mergeCell ref="N272:S272"/>
    <mergeCell ref="N273:O273"/>
    <mergeCell ref="P273:R273"/>
    <mergeCell ref="S273:S274"/>
    <mergeCell ref="Q274:R274"/>
    <mergeCell ref="A272:B274"/>
    <mergeCell ref="C272:C274"/>
    <mergeCell ref="D272:D274"/>
    <mergeCell ref="F251:G251"/>
    <mergeCell ref="F252:G252"/>
    <mergeCell ref="F254:G254"/>
    <mergeCell ref="Q247:R247"/>
    <mergeCell ref="Q248:R248"/>
    <mergeCell ref="H280:K280"/>
    <mergeCell ref="Q279:R279"/>
    <mergeCell ref="Q280:R280"/>
    <mergeCell ref="A192:B194"/>
    <mergeCell ref="C192:C194"/>
    <mergeCell ref="M192:S192"/>
    <mergeCell ref="F193:G193"/>
    <mergeCell ref="H193:K193"/>
    <mergeCell ref="M193:S194"/>
    <mergeCell ref="F194:G194"/>
    <mergeCell ref="H194:K194"/>
    <mergeCell ref="M121:S121"/>
    <mergeCell ref="A124:B126"/>
    <mergeCell ref="C124:C126"/>
    <mergeCell ref="H192:K192"/>
    <mergeCell ref="F228:G228"/>
    <mergeCell ref="A223:C223"/>
    <mergeCell ref="D223:L223"/>
    <mergeCell ref="M223:Q223"/>
    <mergeCell ref="R223:S223"/>
    <mergeCell ref="A224:B226"/>
    <mergeCell ref="C224:C226"/>
    <mergeCell ref="E224:F224"/>
    <mergeCell ref="F216:G216"/>
    <mergeCell ref="H216:K216"/>
    <mergeCell ref="Q216:R216"/>
    <mergeCell ref="Q181:R181"/>
    <mergeCell ref="Q182:R182"/>
    <mergeCell ref="Q183:R183"/>
    <mergeCell ref="H212:K212"/>
    <mergeCell ref="H213:K213"/>
    <mergeCell ref="H208:K208"/>
    <mergeCell ref="H174:K174"/>
    <mergeCell ref="F185:G185"/>
    <mergeCell ref="H185:K185"/>
    <mergeCell ref="A475:B475"/>
    <mergeCell ref="A476:C476"/>
    <mergeCell ref="A421:B421"/>
    <mergeCell ref="Q428:R428"/>
    <mergeCell ref="F429:G429"/>
    <mergeCell ref="F430:G430"/>
    <mergeCell ref="H429:K429"/>
    <mergeCell ref="H430:K430"/>
    <mergeCell ref="N447:S447"/>
    <mergeCell ref="N448:O448"/>
    <mergeCell ref="P448:R448"/>
    <mergeCell ref="S448:S449"/>
    <mergeCell ref="A444:B446"/>
    <mergeCell ref="Q473:R473"/>
    <mergeCell ref="A438:C438"/>
    <mergeCell ref="D438:S438"/>
    <mergeCell ref="A439:C439"/>
    <mergeCell ref="D439:L439"/>
    <mergeCell ref="M439:Q439"/>
    <mergeCell ref="R439:S439"/>
    <mergeCell ref="A467:B469"/>
    <mergeCell ref="F450:G450"/>
    <mergeCell ref="A440:B442"/>
    <mergeCell ref="C440:C442"/>
    <mergeCell ref="M426:M428"/>
    <mergeCell ref="M447:M449"/>
    <mergeCell ref="C444:C446"/>
    <mergeCell ref="A422:C422"/>
    <mergeCell ref="A423:B425"/>
    <mergeCell ref="C423:C425"/>
    <mergeCell ref="M424:S425"/>
    <mergeCell ref="F425:G425"/>
    <mergeCell ref="C421:S421"/>
    <mergeCell ref="A409:B409"/>
    <mergeCell ref="A410:C410"/>
    <mergeCell ref="D410:S410"/>
    <mergeCell ref="A411:B413"/>
    <mergeCell ref="C411:C413"/>
    <mergeCell ref="M411:S411"/>
    <mergeCell ref="M412:S413"/>
    <mergeCell ref="F413:G413"/>
    <mergeCell ref="H413:K413"/>
    <mergeCell ref="A414:B416"/>
    <mergeCell ref="C414:C416"/>
    <mergeCell ref="D414:D416"/>
    <mergeCell ref="E414:E416"/>
    <mergeCell ref="F414:G416"/>
    <mergeCell ref="H414:K416"/>
    <mergeCell ref="L414:L416"/>
    <mergeCell ref="M414:M416"/>
    <mergeCell ref="G394:H394"/>
    <mergeCell ref="I394:L394"/>
    <mergeCell ref="M394:S395"/>
    <mergeCell ref="E395:F395"/>
    <mergeCell ref="G395:H395"/>
    <mergeCell ref="I395:L395"/>
    <mergeCell ref="H404:K404"/>
    <mergeCell ref="Q404:R404"/>
    <mergeCell ref="Q418:R418"/>
    <mergeCell ref="Q419:R419"/>
    <mergeCell ref="F420:G420"/>
    <mergeCell ref="H420:K420"/>
    <mergeCell ref="Q420:R420"/>
    <mergeCell ref="Q417:R417"/>
    <mergeCell ref="Q403:R403"/>
    <mergeCell ref="C409:S409"/>
    <mergeCell ref="F407:G407"/>
    <mergeCell ref="H407:K407"/>
    <mergeCell ref="Q407:R407"/>
    <mergeCell ref="F229:G229"/>
    <mergeCell ref="H229:K229"/>
    <mergeCell ref="E368:F368"/>
    <mergeCell ref="G368:H368"/>
    <mergeCell ref="I368:L368"/>
    <mergeCell ref="F355:G355"/>
    <mergeCell ref="A391:C391"/>
    <mergeCell ref="D391:S391"/>
    <mergeCell ref="A392:C392"/>
    <mergeCell ref="D392:L392"/>
    <mergeCell ref="M392:Q392"/>
    <mergeCell ref="R392:S392"/>
    <mergeCell ref="Q380:R380"/>
    <mergeCell ref="F385:G385"/>
    <mergeCell ref="H385:K385"/>
    <mergeCell ref="Q385:R385"/>
    <mergeCell ref="F376:G376"/>
    <mergeCell ref="H376:K376"/>
    <mergeCell ref="Q376:R376"/>
    <mergeCell ref="F377:G377"/>
    <mergeCell ref="H377:K377"/>
    <mergeCell ref="Q377:R377"/>
    <mergeCell ref="F378:G378"/>
    <mergeCell ref="H378:K378"/>
    <mergeCell ref="Q378:R378"/>
    <mergeCell ref="F381:G381"/>
    <mergeCell ref="A238:C238"/>
    <mergeCell ref="D238:S238"/>
    <mergeCell ref="A239:B241"/>
    <mergeCell ref="C239:C241"/>
    <mergeCell ref="F239:G239"/>
    <mergeCell ref="H239:K239"/>
    <mergeCell ref="A318:B320"/>
    <mergeCell ref="C318:C320"/>
    <mergeCell ref="Q278:R278"/>
    <mergeCell ref="A287:B289"/>
    <mergeCell ref="Q281:R281"/>
    <mergeCell ref="H291:K291"/>
    <mergeCell ref="Q307:R307"/>
    <mergeCell ref="Q304:R304"/>
    <mergeCell ref="H323:K323"/>
    <mergeCell ref="F322:G322"/>
    <mergeCell ref="F338:G338"/>
    <mergeCell ref="H338:K338"/>
    <mergeCell ref="Q338:R338"/>
    <mergeCell ref="H345:K345"/>
    <mergeCell ref="H355:K355"/>
    <mergeCell ref="Q305:R305"/>
    <mergeCell ref="Q306:R306"/>
    <mergeCell ref="C308:R308"/>
    <mergeCell ref="F305:G305"/>
    <mergeCell ref="F306:G306"/>
    <mergeCell ref="H305:K305"/>
    <mergeCell ref="F298:G298"/>
    <mergeCell ref="F285:G285"/>
    <mergeCell ref="F304:G304"/>
    <mergeCell ref="H304:K304"/>
    <mergeCell ref="C287:C289"/>
    <mergeCell ref="D287:D289"/>
    <mergeCell ref="E287:E289"/>
    <mergeCell ref="F287:G289"/>
    <mergeCell ref="H287:K289"/>
    <mergeCell ref="M299:S300"/>
    <mergeCell ref="Q290:R290"/>
    <mergeCell ref="F324:G324"/>
    <mergeCell ref="H324:K324"/>
    <mergeCell ref="E312:F312"/>
    <mergeCell ref="G312:H312"/>
    <mergeCell ref="E313:F313"/>
    <mergeCell ref="G313:H313"/>
    <mergeCell ref="M239:S239"/>
    <mergeCell ref="F240:G240"/>
    <mergeCell ref="H240:K240"/>
    <mergeCell ref="M270:S271"/>
    <mergeCell ref="F234:G234"/>
    <mergeCell ref="F235:G235"/>
    <mergeCell ref="H234:K234"/>
    <mergeCell ref="H235:K235"/>
    <mergeCell ref="Q234:R234"/>
    <mergeCell ref="Q235:R235"/>
    <mergeCell ref="F301:G303"/>
    <mergeCell ref="H301:K303"/>
    <mergeCell ref="L301:L303"/>
    <mergeCell ref="M301:M303"/>
    <mergeCell ref="P302:R302"/>
    <mergeCell ref="S302:S303"/>
    <mergeCell ref="H300:K300"/>
    <mergeCell ref="D297:S297"/>
    <mergeCell ref="M298:S298"/>
    <mergeCell ref="Q266:R266"/>
    <mergeCell ref="H259:K259"/>
    <mergeCell ref="H260:K260"/>
    <mergeCell ref="H272:K274"/>
    <mergeCell ref="F272:G274"/>
    <mergeCell ref="F263:G263"/>
    <mergeCell ref="F264:G264"/>
    <mergeCell ref="A309:C309"/>
    <mergeCell ref="A310:C310"/>
    <mergeCell ref="C311:C313"/>
    <mergeCell ref="I313:L313"/>
    <mergeCell ref="A311:B313"/>
    <mergeCell ref="E272:E274"/>
    <mergeCell ref="H275:K275"/>
    <mergeCell ref="H276:K276"/>
    <mergeCell ref="F276:G276"/>
    <mergeCell ref="A284:B286"/>
    <mergeCell ref="C284:C286"/>
    <mergeCell ref="A308:B308"/>
    <mergeCell ref="A267:B267"/>
    <mergeCell ref="C267:S267"/>
    <mergeCell ref="F281:G281"/>
    <mergeCell ref="H281:K281"/>
    <mergeCell ref="M287:M289"/>
    <mergeCell ref="N287:S287"/>
    <mergeCell ref="N288:O288"/>
    <mergeCell ref="P288:R288"/>
    <mergeCell ref="S288:S289"/>
    <mergeCell ref="E311:F311"/>
    <mergeCell ref="F295:G295"/>
    <mergeCell ref="H295:K295"/>
    <mergeCell ref="Q303:R303"/>
    <mergeCell ref="A296:B296"/>
    <mergeCell ref="C296:S296"/>
    <mergeCell ref="A298:B300"/>
    <mergeCell ref="H269:K269"/>
    <mergeCell ref="M269:S269"/>
    <mergeCell ref="F270:G270"/>
    <mergeCell ref="H270:K270"/>
    <mergeCell ref="Q209:R209"/>
    <mergeCell ref="Q211:R211"/>
    <mergeCell ref="F208:G208"/>
    <mergeCell ref="A242:B244"/>
    <mergeCell ref="C242:C244"/>
    <mergeCell ref="D242:D244"/>
    <mergeCell ref="E242:E244"/>
    <mergeCell ref="F242:G244"/>
    <mergeCell ref="H242:K244"/>
    <mergeCell ref="L242:L244"/>
    <mergeCell ref="Q236:R236"/>
    <mergeCell ref="M224:S224"/>
    <mergeCell ref="A237:B237"/>
    <mergeCell ref="C237:S237"/>
    <mergeCell ref="A231:B233"/>
    <mergeCell ref="C231:C233"/>
    <mergeCell ref="D231:D233"/>
    <mergeCell ref="E225:F225"/>
    <mergeCell ref="G225:H225"/>
    <mergeCell ref="I225:L225"/>
    <mergeCell ref="M225:S226"/>
    <mergeCell ref="E231:E233"/>
    <mergeCell ref="F231:G233"/>
    <mergeCell ref="D227:S227"/>
    <mergeCell ref="H231:K233"/>
    <mergeCell ref="I226:L226"/>
    <mergeCell ref="M240:S241"/>
    <mergeCell ref="A227:C227"/>
    <mergeCell ref="A228:B230"/>
    <mergeCell ref="C228:C230"/>
    <mergeCell ref="H228:K228"/>
    <mergeCell ref="M228:S228"/>
    <mergeCell ref="F169:G169"/>
    <mergeCell ref="H183:K183"/>
    <mergeCell ref="H189:K189"/>
    <mergeCell ref="F181:G181"/>
    <mergeCell ref="H179:K179"/>
    <mergeCell ref="Q178:R178"/>
    <mergeCell ref="F256:G256"/>
    <mergeCell ref="F257:G257"/>
    <mergeCell ref="F258:G258"/>
    <mergeCell ref="F259:G259"/>
    <mergeCell ref="F260:G260"/>
    <mergeCell ref="F261:G261"/>
    <mergeCell ref="F262:G262"/>
    <mergeCell ref="A195:B197"/>
    <mergeCell ref="C195:C197"/>
    <mergeCell ref="D195:D197"/>
    <mergeCell ref="E195:E197"/>
    <mergeCell ref="F195:G197"/>
    <mergeCell ref="H198:K198"/>
    <mergeCell ref="F202:G202"/>
    <mergeCell ref="H202:K202"/>
    <mergeCell ref="M202:S202"/>
    <mergeCell ref="D205:D207"/>
    <mergeCell ref="E205:E207"/>
    <mergeCell ref="F205:G207"/>
    <mergeCell ref="H205:K207"/>
    <mergeCell ref="L205:L207"/>
    <mergeCell ref="M205:M207"/>
    <mergeCell ref="F209:G209"/>
    <mergeCell ref="F211:G211"/>
    <mergeCell ref="H209:K209"/>
    <mergeCell ref="H211:K211"/>
    <mergeCell ref="C282:S282"/>
    <mergeCell ref="H290:K290"/>
    <mergeCell ref="F241:G241"/>
    <mergeCell ref="H241:K241"/>
    <mergeCell ref="A268:C268"/>
    <mergeCell ref="D268:S268"/>
    <mergeCell ref="A269:B271"/>
    <mergeCell ref="C269:C271"/>
    <mergeCell ref="F269:G269"/>
    <mergeCell ref="D318:D320"/>
    <mergeCell ref="E318:E320"/>
    <mergeCell ref="H271:K271"/>
    <mergeCell ref="L272:L274"/>
    <mergeCell ref="H284:K284"/>
    <mergeCell ref="H298:K298"/>
    <mergeCell ref="F299:G299"/>
    <mergeCell ref="H299:K299"/>
    <mergeCell ref="H277:K277"/>
    <mergeCell ref="H255:K255"/>
    <mergeCell ref="H256:K256"/>
    <mergeCell ref="H257:K257"/>
    <mergeCell ref="H258:K258"/>
    <mergeCell ref="H247:K247"/>
    <mergeCell ref="H248:K248"/>
    <mergeCell ref="H249:K249"/>
    <mergeCell ref="H250:K250"/>
    <mergeCell ref="C298:C300"/>
    <mergeCell ref="N301:S301"/>
    <mergeCell ref="N302:O302"/>
    <mergeCell ref="A297:C297"/>
    <mergeCell ref="A314:C314"/>
    <mergeCell ref="A315:B317"/>
    <mergeCell ref="Q26:R26"/>
    <mergeCell ref="F27:G27"/>
    <mergeCell ref="H27:K27"/>
    <mergeCell ref="Q27:R27"/>
    <mergeCell ref="M169:S170"/>
    <mergeCell ref="H170:K170"/>
    <mergeCell ref="M168:S168"/>
    <mergeCell ref="H141:K141"/>
    <mergeCell ref="H129:K129"/>
    <mergeCell ref="F162:G162"/>
    <mergeCell ref="H162:K162"/>
    <mergeCell ref="F163:G163"/>
    <mergeCell ref="H163:K163"/>
    <mergeCell ref="F188:G188"/>
    <mergeCell ref="H188:K188"/>
    <mergeCell ref="Q188:R188"/>
    <mergeCell ref="Q180:R180"/>
    <mergeCell ref="H182:K182"/>
    <mergeCell ref="H94:K94"/>
    <mergeCell ref="F94:G94"/>
    <mergeCell ref="Q94:R94"/>
    <mergeCell ref="F112:G112"/>
    <mergeCell ref="F113:G113"/>
    <mergeCell ref="F164:G164"/>
    <mergeCell ref="H164:K164"/>
    <mergeCell ref="F175:G175"/>
    <mergeCell ref="H175:K175"/>
    <mergeCell ref="Q164:R164"/>
    <mergeCell ref="F28:G28"/>
    <mergeCell ref="H28:K28"/>
    <mergeCell ref="Q28:R28"/>
    <mergeCell ref="F29:G29"/>
    <mergeCell ref="Q208:R208"/>
    <mergeCell ref="A191:C191"/>
    <mergeCell ref="C168:C170"/>
    <mergeCell ref="C171:C173"/>
    <mergeCell ref="D171:D173"/>
    <mergeCell ref="F171:G173"/>
    <mergeCell ref="H171:K173"/>
    <mergeCell ref="A200:B200"/>
    <mergeCell ref="C200:S200"/>
    <mergeCell ref="A201:C201"/>
    <mergeCell ref="D201:S201"/>
    <mergeCell ref="A202:B204"/>
    <mergeCell ref="C202:C204"/>
    <mergeCell ref="F183:G183"/>
    <mergeCell ref="F189:G189"/>
    <mergeCell ref="F180:G180"/>
    <mergeCell ref="F182:G182"/>
    <mergeCell ref="H181:K181"/>
    <mergeCell ref="A171:B173"/>
    <mergeCell ref="H195:K197"/>
    <mergeCell ref="L195:L197"/>
    <mergeCell ref="M195:M197"/>
    <mergeCell ref="N195:S195"/>
    <mergeCell ref="N196:O196"/>
    <mergeCell ref="P196:R196"/>
    <mergeCell ref="S196:S197"/>
    <mergeCell ref="Q197:R197"/>
    <mergeCell ref="Q198:R198"/>
    <mergeCell ref="F198:G198"/>
    <mergeCell ref="A205:B207"/>
    <mergeCell ref="C205:C207"/>
    <mergeCell ref="F192:G192"/>
    <mergeCell ref="Q23:R23"/>
    <mergeCell ref="F24:G24"/>
    <mergeCell ref="C6:C8"/>
    <mergeCell ref="E6:F6"/>
    <mergeCell ref="D9:S9"/>
    <mergeCell ref="C10:C12"/>
    <mergeCell ref="F10:G10"/>
    <mergeCell ref="H10:K10"/>
    <mergeCell ref="M10:S10"/>
    <mergeCell ref="F11:G11"/>
    <mergeCell ref="H11:K11"/>
    <mergeCell ref="M11:S12"/>
    <mergeCell ref="F12:G12"/>
    <mergeCell ref="H12:K12"/>
    <mergeCell ref="H24:K24"/>
    <mergeCell ref="Q24:R24"/>
    <mergeCell ref="C13:C15"/>
    <mergeCell ref="F22:G22"/>
    <mergeCell ref="H22:K22"/>
    <mergeCell ref="Q22:R22"/>
    <mergeCell ref="S92:S93"/>
    <mergeCell ref="D3:S3"/>
    <mergeCell ref="D4:S4"/>
    <mergeCell ref="D5:L5"/>
    <mergeCell ref="M5:Q5"/>
    <mergeCell ref="R5:S5"/>
    <mergeCell ref="G6:H6"/>
    <mergeCell ref="I6:L6"/>
    <mergeCell ref="M6:S6"/>
    <mergeCell ref="E7:F7"/>
    <mergeCell ref="G7:H7"/>
    <mergeCell ref="I7:L7"/>
    <mergeCell ref="M7:S8"/>
    <mergeCell ref="E8:F8"/>
    <mergeCell ref="G8:H8"/>
    <mergeCell ref="I8:L8"/>
    <mergeCell ref="L13:L15"/>
    <mergeCell ref="M13:M15"/>
    <mergeCell ref="N13:S13"/>
    <mergeCell ref="N14:O14"/>
    <mergeCell ref="P14:R14"/>
    <mergeCell ref="S14:S15"/>
    <mergeCell ref="Q15:R15"/>
    <mergeCell ref="D13:D15"/>
    <mergeCell ref="E13:E15"/>
    <mergeCell ref="F13:G15"/>
    <mergeCell ref="H13:K15"/>
    <mergeCell ref="F16:G16"/>
    <mergeCell ref="H16:K16"/>
    <mergeCell ref="Q16:R16"/>
    <mergeCell ref="F23:G23"/>
    <mergeCell ref="H23:K23"/>
    <mergeCell ref="F114:G114"/>
    <mergeCell ref="A86:B86"/>
    <mergeCell ref="H145:K145"/>
    <mergeCell ref="H146:K146"/>
    <mergeCell ref="F145:G145"/>
    <mergeCell ref="F146:G146"/>
    <mergeCell ref="F142:G142"/>
    <mergeCell ref="F143:G143"/>
    <mergeCell ref="F144:G144"/>
    <mergeCell ref="H123:K123"/>
    <mergeCell ref="C137:C139"/>
    <mergeCell ref="D137:D139"/>
    <mergeCell ref="N138:O138"/>
    <mergeCell ref="M122:S123"/>
    <mergeCell ref="A120:C120"/>
    <mergeCell ref="H137:K139"/>
    <mergeCell ref="D120:S120"/>
    <mergeCell ref="E137:E139"/>
    <mergeCell ref="D87:S87"/>
    <mergeCell ref="C91:C93"/>
    <mergeCell ref="A132:B132"/>
    <mergeCell ref="A117:B119"/>
    <mergeCell ref="C117:C119"/>
    <mergeCell ref="D91:D93"/>
    <mergeCell ref="E91:E93"/>
    <mergeCell ref="F91:G93"/>
    <mergeCell ref="H91:K93"/>
    <mergeCell ref="L91:L93"/>
    <mergeCell ref="M91:M93"/>
    <mergeCell ref="N91:S91"/>
    <mergeCell ref="N92:O92"/>
    <mergeCell ref="P92:R92"/>
    <mergeCell ref="F170:G170"/>
    <mergeCell ref="F179:G179"/>
    <mergeCell ref="F176:G176"/>
    <mergeCell ref="F177:G177"/>
    <mergeCell ref="F178:G178"/>
    <mergeCell ref="C166:S166"/>
    <mergeCell ref="G118:H118"/>
    <mergeCell ref="I118:L118"/>
    <mergeCell ref="Q165:R165"/>
    <mergeCell ref="F168:G168"/>
    <mergeCell ref="M135:S136"/>
    <mergeCell ref="M171:M173"/>
    <mergeCell ref="N171:S171"/>
    <mergeCell ref="N172:O172"/>
    <mergeCell ref="P172:R172"/>
    <mergeCell ref="S172:S173"/>
    <mergeCell ref="Q173:R173"/>
    <mergeCell ref="Q129:R129"/>
    <mergeCell ref="H178:K178"/>
    <mergeCell ref="H140:K140"/>
    <mergeCell ref="Q179:R179"/>
    <mergeCell ref="L171:L173"/>
    <mergeCell ref="H147:K147"/>
    <mergeCell ref="H148:K148"/>
    <mergeCell ref="M118:S119"/>
    <mergeCell ref="G119:H119"/>
    <mergeCell ref="I119:L119"/>
    <mergeCell ref="H122:K122"/>
    <mergeCell ref="H121:K121"/>
    <mergeCell ref="A167:C167"/>
    <mergeCell ref="A168:B170"/>
    <mergeCell ref="H176:K176"/>
    <mergeCell ref="F32:G32"/>
    <mergeCell ref="C121:C123"/>
    <mergeCell ref="A133:C133"/>
    <mergeCell ref="A134:B136"/>
    <mergeCell ref="A137:B139"/>
    <mergeCell ref="C134:C136"/>
    <mergeCell ref="F136:G136"/>
    <mergeCell ref="H127:K127"/>
    <mergeCell ref="H135:K135"/>
    <mergeCell ref="D133:S133"/>
    <mergeCell ref="F134:G134"/>
    <mergeCell ref="H134:K134"/>
    <mergeCell ref="M134:S134"/>
    <mergeCell ref="F135:G135"/>
    <mergeCell ref="H142:K142"/>
    <mergeCell ref="H143:K143"/>
    <mergeCell ref="H160:K160"/>
    <mergeCell ref="F147:G147"/>
    <mergeCell ref="F148:G148"/>
    <mergeCell ref="H155:K155"/>
    <mergeCell ref="C132:S132"/>
    <mergeCell ref="F155:G155"/>
    <mergeCell ref="D124:D126"/>
    <mergeCell ref="Q140:R140"/>
    <mergeCell ref="Q146:R146"/>
    <mergeCell ref="Q141:R141"/>
    <mergeCell ref="S125:S126"/>
    <mergeCell ref="H153:K153"/>
    <mergeCell ref="H154:K154"/>
    <mergeCell ref="F121:G121"/>
    <mergeCell ref="F128:G128"/>
    <mergeCell ref="C88:C90"/>
    <mergeCell ref="Q43:R43"/>
    <mergeCell ref="H29:K29"/>
    <mergeCell ref="Q29:R29"/>
    <mergeCell ref="F30:G30"/>
    <mergeCell ref="H30:K30"/>
    <mergeCell ref="Q30:R30"/>
    <mergeCell ref="F31:G31"/>
    <mergeCell ref="C86:S86"/>
    <mergeCell ref="F101:G101"/>
    <mergeCell ref="F33:G33"/>
    <mergeCell ref="H33:K33"/>
    <mergeCell ref="Q33:R33"/>
    <mergeCell ref="F34:G34"/>
    <mergeCell ref="H34:K34"/>
    <mergeCell ref="Q34:R34"/>
    <mergeCell ref="F35:G35"/>
    <mergeCell ref="H35:K35"/>
    <mergeCell ref="Q35:R35"/>
    <mergeCell ref="F36:G36"/>
    <mergeCell ref="H36:K36"/>
    <mergeCell ref="Q36:R36"/>
    <mergeCell ref="F37:G37"/>
    <mergeCell ref="F40:G40"/>
    <mergeCell ref="H40:K40"/>
    <mergeCell ref="Q40:R40"/>
    <mergeCell ref="F41:G41"/>
    <mergeCell ref="H41:K41"/>
    <mergeCell ref="Q41:R41"/>
    <mergeCell ref="F42:G42"/>
    <mergeCell ref="H42:K42"/>
    <mergeCell ref="Q42:R42"/>
    <mergeCell ref="F43:G43"/>
    <mergeCell ref="Q292:R292"/>
    <mergeCell ref="Q293:R293"/>
    <mergeCell ref="M310:Q310"/>
    <mergeCell ref="D191:S191"/>
    <mergeCell ref="H136:K136"/>
    <mergeCell ref="C190:S190"/>
    <mergeCell ref="H168:K168"/>
    <mergeCell ref="F210:G210"/>
    <mergeCell ref="H199:K199"/>
    <mergeCell ref="H165:K165"/>
    <mergeCell ref="F165:G165"/>
    <mergeCell ref="Q128:R128"/>
    <mergeCell ref="S138:S139"/>
    <mergeCell ref="Q139:R139"/>
    <mergeCell ref="N137:S137"/>
    <mergeCell ref="F141:G141"/>
    <mergeCell ref="F97:G97"/>
    <mergeCell ref="F98:G98"/>
    <mergeCell ref="F99:G99"/>
    <mergeCell ref="F100:G100"/>
    <mergeCell ref="H177:K177"/>
    <mergeCell ref="H97:K97"/>
    <mergeCell ref="E226:F226"/>
    <mergeCell ref="G226:H226"/>
    <mergeCell ref="F122:G122"/>
    <mergeCell ref="E124:E126"/>
    <mergeCell ref="F124:G126"/>
    <mergeCell ref="H124:K126"/>
    <mergeCell ref="L124:L126"/>
    <mergeCell ref="F161:G161"/>
    <mergeCell ref="H161:K161"/>
    <mergeCell ref="H169:K169"/>
    <mergeCell ref="D314:S314"/>
    <mergeCell ref="C315:C317"/>
    <mergeCell ref="F315:G315"/>
    <mergeCell ref="M311:S311"/>
    <mergeCell ref="Q100:R100"/>
    <mergeCell ref="Q101:R101"/>
    <mergeCell ref="Q102:R102"/>
    <mergeCell ref="H128:K128"/>
    <mergeCell ref="Q174:R174"/>
    <mergeCell ref="A3:C3"/>
    <mergeCell ref="A2:S2"/>
    <mergeCell ref="A4:C4"/>
    <mergeCell ref="A5:C5"/>
    <mergeCell ref="A6:B8"/>
    <mergeCell ref="A9:C9"/>
    <mergeCell ref="A13:B15"/>
    <mergeCell ref="A10:B12"/>
    <mergeCell ref="A87:C87"/>
    <mergeCell ref="A88:B90"/>
    <mergeCell ref="A91:B93"/>
    <mergeCell ref="A121:B123"/>
    <mergeCell ref="P138:R138"/>
    <mergeCell ref="Q127:R127"/>
    <mergeCell ref="Q114:R114"/>
    <mergeCell ref="H102:K102"/>
    <mergeCell ref="H103:K103"/>
    <mergeCell ref="H114:K114"/>
    <mergeCell ref="Q96:R96"/>
    <mergeCell ref="H31:K31"/>
    <mergeCell ref="Q31:R31"/>
    <mergeCell ref="H32:K32"/>
    <mergeCell ref="Q32:R32"/>
    <mergeCell ref="Q324:R324"/>
    <mergeCell ref="Q210:R210"/>
    <mergeCell ref="Q322:R322"/>
    <mergeCell ref="H316:K316"/>
    <mergeCell ref="F317:G317"/>
    <mergeCell ref="H317:K317"/>
    <mergeCell ref="F321:G321"/>
    <mergeCell ref="H321:K321"/>
    <mergeCell ref="D310:L310"/>
    <mergeCell ref="F318:G320"/>
    <mergeCell ref="H318:K320"/>
    <mergeCell ref="M312:S313"/>
    <mergeCell ref="A222:B222"/>
    <mergeCell ref="L318:L320"/>
    <mergeCell ref="M318:M320"/>
    <mergeCell ref="N318:S318"/>
    <mergeCell ref="N319:O319"/>
    <mergeCell ref="P319:R319"/>
    <mergeCell ref="H315:K315"/>
    <mergeCell ref="M315:S315"/>
    <mergeCell ref="F316:G316"/>
    <mergeCell ref="G311:H311"/>
    <mergeCell ref="I311:L311"/>
    <mergeCell ref="F323:G323"/>
    <mergeCell ref="H322:K322"/>
    <mergeCell ref="Q321:R321"/>
    <mergeCell ref="D309:S309"/>
    <mergeCell ref="Q323:R323"/>
    <mergeCell ref="S319:S320"/>
    <mergeCell ref="Q320:R320"/>
    <mergeCell ref="R310:S310"/>
    <mergeCell ref="A282:B282"/>
    <mergeCell ref="F382:G382"/>
    <mergeCell ref="F383:G383"/>
    <mergeCell ref="N426:S426"/>
    <mergeCell ref="N427:O427"/>
    <mergeCell ref="P427:R427"/>
    <mergeCell ref="S427:S428"/>
    <mergeCell ref="D422:S422"/>
    <mergeCell ref="M423:S423"/>
    <mergeCell ref="B342:L342"/>
    <mergeCell ref="Q342:R342"/>
    <mergeCell ref="A343:B343"/>
    <mergeCell ref="C343:S343"/>
    <mergeCell ref="A344:C344"/>
    <mergeCell ref="D344:S344"/>
    <mergeCell ref="A345:B347"/>
    <mergeCell ref="C345:C347"/>
    <mergeCell ref="M345:S345"/>
    <mergeCell ref="L400:L402"/>
    <mergeCell ref="M400:M402"/>
    <mergeCell ref="A396:C396"/>
    <mergeCell ref="D396:S396"/>
    <mergeCell ref="A397:B399"/>
    <mergeCell ref="C397:C399"/>
    <mergeCell ref="M397:S397"/>
    <mergeCell ref="M398:S399"/>
    <mergeCell ref="A393:B395"/>
    <mergeCell ref="C393:C395"/>
    <mergeCell ref="E393:F393"/>
    <mergeCell ref="G393:H393"/>
    <mergeCell ref="I393:L393"/>
    <mergeCell ref="M393:S393"/>
    <mergeCell ref="E394:F394"/>
    <mergeCell ref="A443:C443"/>
    <mergeCell ref="D443:S443"/>
    <mergeCell ref="F444:G444"/>
    <mergeCell ref="H444:K444"/>
    <mergeCell ref="A437:B437"/>
    <mergeCell ref="E440:F440"/>
    <mergeCell ref="F431:G431"/>
    <mergeCell ref="H431:K431"/>
    <mergeCell ref="A426:B428"/>
    <mergeCell ref="C426:C428"/>
    <mergeCell ref="D426:D428"/>
    <mergeCell ref="E426:E428"/>
    <mergeCell ref="F370:G370"/>
    <mergeCell ref="H370:K370"/>
    <mergeCell ref="N414:S414"/>
    <mergeCell ref="N415:O415"/>
    <mergeCell ref="P415:R415"/>
    <mergeCell ref="S415:S416"/>
    <mergeCell ref="Q416:R416"/>
    <mergeCell ref="F435:G435"/>
    <mergeCell ref="H435:K435"/>
    <mergeCell ref="F432:G432"/>
    <mergeCell ref="H432:K432"/>
    <mergeCell ref="H423:K423"/>
    <mergeCell ref="F424:G424"/>
    <mergeCell ref="H424:K424"/>
    <mergeCell ref="F423:G423"/>
    <mergeCell ref="Q429:R429"/>
    <mergeCell ref="Q430:R430"/>
    <mergeCell ref="Q431:R431"/>
    <mergeCell ref="Q432:R432"/>
    <mergeCell ref="Q435:R435"/>
    <mergeCell ref="D480:D482"/>
    <mergeCell ref="E480:E482"/>
    <mergeCell ref="F470:G470"/>
    <mergeCell ref="H470:K470"/>
    <mergeCell ref="F471:G471"/>
    <mergeCell ref="H471:K471"/>
    <mergeCell ref="F472:G472"/>
    <mergeCell ref="H472:K472"/>
    <mergeCell ref="Q470:R470"/>
    <mergeCell ref="Q471:R471"/>
    <mergeCell ref="Q472:R472"/>
    <mergeCell ref="H425:K425"/>
    <mergeCell ref="G440:H440"/>
    <mergeCell ref="I440:L440"/>
    <mergeCell ref="M440:S440"/>
    <mergeCell ref="E441:F441"/>
    <mergeCell ref="G441:H441"/>
    <mergeCell ref="I441:L441"/>
    <mergeCell ref="M441:S442"/>
    <mergeCell ref="E442:F442"/>
    <mergeCell ref="G442:H442"/>
    <mergeCell ref="I442:L442"/>
    <mergeCell ref="F426:G428"/>
    <mergeCell ref="H426:K428"/>
    <mergeCell ref="L426:L428"/>
    <mergeCell ref="H480:K482"/>
    <mergeCell ref="L480:L482"/>
    <mergeCell ref="M480:M482"/>
    <mergeCell ref="N480:S480"/>
    <mergeCell ref="N481:O481"/>
    <mergeCell ref="P481:R481"/>
    <mergeCell ref="S481:S482"/>
    <mergeCell ref="Q482:R482"/>
    <mergeCell ref="F477:G477"/>
    <mergeCell ref="H477:K477"/>
    <mergeCell ref="M477:S477"/>
    <mergeCell ref="F453:G453"/>
    <mergeCell ref="H453:K453"/>
    <mergeCell ref="Q453:R453"/>
    <mergeCell ref="F454:G454"/>
    <mergeCell ref="H454:K454"/>
    <mergeCell ref="Q454:R454"/>
    <mergeCell ref="F456:G456"/>
    <mergeCell ref="F458:G458"/>
    <mergeCell ref="H456:K456"/>
    <mergeCell ref="H458:K458"/>
    <mergeCell ref="F457:G457"/>
    <mergeCell ref="H457:K457"/>
    <mergeCell ref="M465:S466"/>
    <mergeCell ref="F466:G466"/>
    <mergeCell ref="P468:R468"/>
    <mergeCell ref="S468:S469"/>
    <mergeCell ref="Q469:R469"/>
    <mergeCell ref="H473:K473"/>
    <mergeCell ref="D476:S476"/>
    <mergeCell ref="F473:G473"/>
    <mergeCell ref="D467:D469"/>
    <mergeCell ref="E467:E469"/>
    <mergeCell ref="F467:G469"/>
    <mergeCell ref="H467:K469"/>
    <mergeCell ref="L467:L469"/>
    <mergeCell ref="H464:K464"/>
    <mergeCell ref="Q459:R459"/>
    <mergeCell ref="Q460:R460"/>
    <mergeCell ref="Q483:R483"/>
    <mergeCell ref="Q484:R484"/>
    <mergeCell ref="F485:G485"/>
    <mergeCell ref="H485:K485"/>
    <mergeCell ref="Q485:R485"/>
    <mergeCell ref="F486:G486"/>
    <mergeCell ref="H486:K486"/>
    <mergeCell ref="Q486:R486"/>
    <mergeCell ref="F487:G487"/>
    <mergeCell ref="H487:K487"/>
    <mergeCell ref="A496:B496"/>
    <mergeCell ref="A497:C497"/>
    <mergeCell ref="D497:L497"/>
    <mergeCell ref="M497:Q497"/>
    <mergeCell ref="R497:S497"/>
    <mergeCell ref="F489:G489"/>
    <mergeCell ref="F488:G488"/>
    <mergeCell ref="H488:K488"/>
    <mergeCell ref="Q487:R487"/>
    <mergeCell ref="F490:G490"/>
    <mergeCell ref="F491:G491"/>
    <mergeCell ref="F492:G492"/>
    <mergeCell ref="F493:G493"/>
    <mergeCell ref="F494:G494"/>
    <mergeCell ref="H489:K489"/>
    <mergeCell ref="H490:K490"/>
    <mergeCell ref="H491:K491"/>
    <mergeCell ref="A498:B500"/>
    <mergeCell ref="C498:C500"/>
    <mergeCell ref="E498:F498"/>
    <mergeCell ref="G498:H498"/>
    <mergeCell ref="I498:L498"/>
    <mergeCell ref="M498:S498"/>
    <mergeCell ref="M499:S500"/>
    <mergeCell ref="H484:K484"/>
    <mergeCell ref="Q495:R495"/>
    <mergeCell ref="Q488:R488"/>
    <mergeCell ref="Q489:R489"/>
    <mergeCell ref="Q490:R490"/>
    <mergeCell ref="Q491:R491"/>
    <mergeCell ref="Q492:R492"/>
    <mergeCell ref="Q493:R493"/>
    <mergeCell ref="Q494:R494"/>
    <mergeCell ref="C496:S496"/>
    <mergeCell ref="G499:H499"/>
    <mergeCell ref="I499:L499"/>
    <mergeCell ref="E500:F500"/>
    <mergeCell ref="G500:H500"/>
    <mergeCell ref="I500:L500"/>
    <mergeCell ref="A477:B479"/>
    <mergeCell ref="C477:C479"/>
    <mergeCell ref="M478:S479"/>
    <mergeCell ref="F479:G479"/>
    <mergeCell ref="H479:K479"/>
    <mergeCell ref="A480:B482"/>
    <mergeCell ref="C480:C482"/>
    <mergeCell ref="A501:C501"/>
    <mergeCell ref="D501:S501"/>
    <mergeCell ref="A502:B504"/>
    <mergeCell ref="C502:C504"/>
    <mergeCell ref="F502:G502"/>
    <mergeCell ref="H502:K502"/>
    <mergeCell ref="M502:S502"/>
    <mergeCell ref="M503:S504"/>
    <mergeCell ref="A505:B507"/>
    <mergeCell ref="C505:C507"/>
    <mergeCell ref="D505:D507"/>
    <mergeCell ref="E505:E507"/>
    <mergeCell ref="F505:G507"/>
    <mergeCell ref="H505:K507"/>
    <mergeCell ref="L505:L507"/>
    <mergeCell ref="M505:M507"/>
    <mergeCell ref="N505:S505"/>
    <mergeCell ref="N506:O506"/>
    <mergeCell ref="P506:R506"/>
    <mergeCell ref="S506:S507"/>
    <mergeCell ref="Q507:R507"/>
    <mergeCell ref="F503:G503"/>
    <mergeCell ref="H503:K503"/>
    <mergeCell ref="F504:G504"/>
    <mergeCell ref="H504:K504"/>
    <mergeCell ref="A515:B515"/>
    <mergeCell ref="A516:C516"/>
    <mergeCell ref="D516:S516"/>
    <mergeCell ref="A517:B519"/>
    <mergeCell ref="C517:C519"/>
    <mergeCell ref="F517:G517"/>
    <mergeCell ref="H517:K517"/>
    <mergeCell ref="M517:S517"/>
    <mergeCell ref="M518:S519"/>
    <mergeCell ref="A520:B522"/>
    <mergeCell ref="C520:C522"/>
    <mergeCell ref="D520:D522"/>
    <mergeCell ref="E520:E522"/>
    <mergeCell ref="F520:G522"/>
    <mergeCell ref="H520:K522"/>
    <mergeCell ref="L520:L522"/>
    <mergeCell ref="M520:M522"/>
    <mergeCell ref="N520:S520"/>
    <mergeCell ref="N521:O521"/>
    <mergeCell ref="P521:R521"/>
    <mergeCell ref="S521:S522"/>
    <mergeCell ref="Q522:R522"/>
    <mergeCell ref="F519:G519"/>
    <mergeCell ref="H519:K519"/>
    <mergeCell ref="A533:B535"/>
    <mergeCell ref="C533:C535"/>
    <mergeCell ref="D533:D535"/>
    <mergeCell ref="E533:E535"/>
    <mergeCell ref="F533:G535"/>
    <mergeCell ref="H533:K535"/>
    <mergeCell ref="L533:L535"/>
    <mergeCell ref="M533:M535"/>
    <mergeCell ref="N533:S533"/>
    <mergeCell ref="N534:O534"/>
    <mergeCell ref="P534:R534"/>
    <mergeCell ref="S534:S535"/>
    <mergeCell ref="Q535:R535"/>
    <mergeCell ref="Q524:R524"/>
    <mergeCell ref="F524:G524"/>
    <mergeCell ref="F525:G525"/>
    <mergeCell ref="F526:G526"/>
    <mergeCell ref="F530:G530"/>
    <mergeCell ref="C530:C532"/>
    <mergeCell ref="M530:S530"/>
    <mergeCell ref="F531:G531"/>
    <mergeCell ref="A528:B528"/>
    <mergeCell ref="A529:C529"/>
    <mergeCell ref="A530:B532"/>
    <mergeCell ref="H525:K525"/>
    <mergeCell ref="H526:K526"/>
    <mergeCell ref="H530:K530"/>
    <mergeCell ref="Q526:R526"/>
    <mergeCell ref="A540:B540"/>
    <mergeCell ref="A541:C541"/>
    <mergeCell ref="D541:S541"/>
    <mergeCell ref="A542:B544"/>
    <mergeCell ref="C542:C544"/>
    <mergeCell ref="M542:S542"/>
    <mergeCell ref="F543:G543"/>
    <mergeCell ref="H543:K543"/>
    <mergeCell ref="M543:S544"/>
    <mergeCell ref="F544:G544"/>
    <mergeCell ref="H544:K544"/>
    <mergeCell ref="A545:B547"/>
    <mergeCell ref="C545:C547"/>
    <mergeCell ref="D545:D547"/>
    <mergeCell ref="E545:E547"/>
    <mergeCell ref="F545:G547"/>
    <mergeCell ref="H545:K547"/>
    <mergeCell ref="L545:L547"/>
    <mergeCell ref="M545:M547"/>
    <mergeCell ref="N545:S545"/>
    <mergeCell ref="N546:O546"/>
    <mergeCell ref="P546:R546"/>
    <mergeCell ref="S546:S547"/>
    <mergeCell ref="Q547:R547"/>
    <mergeCell ref="F542:G542"/>
    <mergeCell ref="H542:K542"/>
    <mergeCell ref="C540:S540"/>
    <mergeCell ref="F579:G579"/>
    <mergeCell ref="H579:K579"/>
    <mergeCell ref="Q579:R579"/>
    <mergeCell ref="A552:B552"/>
    <mergeCell ref="A553:C553"/>
    <mergeCell ref="D553:L553"/>
    <mergeCell ref="M553:Q553"/>
    <mergeCell ref="R553:S553"/>
    <mergeCell ref="A554:B556"/>
    <mergeCell ref="C554:C556"/>
    <mergeCell ref="E554:F554"/>
    <mergeCell ref="G554:H554"/>
    <mergeCell ref="I554:L554"/>
    <mergeCell ref="M554:S554"/>
    <mergeCell ref="E555:F555"/>
    <mergeCell ref="G555:H555"/>
    <mergeCell ref="I555:L555"/>
    <mergeCell ref="M555:S556"/>
    <mergeCell ref="E556:F556"/>
    <mergeCell ref="G556:H556"/>
    <mergeCell ref="I556:L556"/>
    <mergeCell ref="F576:G576"/>
    <mergeCell ref="F577:G577"/>
    <mergeCell ref="H571:K571"/>
    <mergeCell ref="H572:K572"/>
    <mergeCell ref="H576:K576"/>
    <mergeCell ref="H577:K577"/>
    <mergeCell ref="Q575:R575"/>
    <mergeCell ref="Q576:R576"/>
    <mergeCell ref="Q577:R577"/>
    <mergeCell ref="M571:S572"/>
    <mergeCell ref="F572:G572"/>
    <mergeCell ref="H589:K589"/>
    <mergeCell ref="A586:B588"/>
    <mergeCell ref="C586:C588"/>
    <mergeCell ref="D586:D588"/>
    <mergeCell ref="E586:E588"/>
    <mergeCell ref="F586:G588"/>
    <mergeCell ref="H586:K588"/>
    <mergeCell ref="L586:L588"/>
    <mergeCell ref="M586:M588"/>
    <mergeCell ref="N586:S586"/>
    <mergeCell ref="F594:G594"/>
    <mergeCell ref="H594:K594"/>
    <mergeCell ref="F595:G595"/>
    <mergeCell ref="H595:K595"/>
    <mergeCell ref="A594:B596"/>
    <mergeCell ref="C594:C596"/>
    <mergeCell ref="M594:S594"/>
    <mergeCell ref="M595:S596"/>
    <mergeCell ref="F596:G596"/>
    <mergeCell ref="Q48:R48"/>
    <mergeCell ref="F49:G49"/>
    <mergeCell ref="H49:K49"/>
    <mergeCell ref="Q49:R49"/>
    <mergeCell ref="A581:B581"/>
    <mergeCell ref="A582:C582"/>
    <mergeCell ref="D582:S582"/>
    <mergeCell ref="A583:B585"/>
    <mergeCell ref="C583:C585"/>
    <mergeCell ref="F583:G583"/>
    <mergeCell ref="H583:K583"/>
    <mergeCell ref="M583:S583"/>
    <mergeCell ref="F584:G584"/>
    <mergeCell ref="A597:B599"/>
    <mergeCell ref="C597:C599"/>
    <mergeCell ref="D597:D599"/>
    <mergeCell ref="E597:E599"/>
    <mergeCell ref="F597:G599"/>
    <mergeCell ref="H597:K599"/>
    <mergeCell ref="L597:L599"/>
    <mergeCell ref="M597:M599"/>
    <mergeCell ref="N597:S597"/>
    <mergeCell ref="N598:O598"/>
    <mergeCell ref="P598:R598"/>
    <mergeCell ref="S598:S599"/>
    <mergeCell ref="Q599:R599"/>
    <mergeCell ref="F580:G580"/>
    <mergeCell ref="H580:K580"/>
    <mergeCell ref="D557:S557"/>
    <mergeCell ref="A558:B560"/>
    <mergeCell ref="H584:K584"/>
    <mergeCell ref="H43:K43"/>
    <mergeCell ref="F50:G50"/>
    <mergeCell ref="H50:K50"/>
    <mergeCell ref="Q50:R50"/>
    <mergeCell ref="F51:G51"/>
    <mergeCell ref="H51:K51"/>
    <mergeCell ref="Q51:R51"/>
    <mergeCell ref="F52:G52"/>
    <mergeCell ref="H52:K52"/>
    <mergeCell ref="Q52:R52"/>
    <mergeCell ref="F53:G53"/>
    <mergeCell ref="H53:K53"/>
    <mergeCell ref="Q53:R53"/>
    <mergeCell ref="F54:G54"/>
    <mergeCell ref="H54:K54"/>
    <mergeCell ref="Q54:R54"/>
    <mergeCell ref="F55:G55"/>
    <mergeCell ref="H55:K55"/>
    <mergeCell ref="Q55:R55"/>
    <mergeCell ref="F44:G44"/>
    <mergeCell ref="H44:K44"/>
    <mergeCell ref="Q44:R44"/>
    <mergeCell ref="F45:G45"/>
    <mergeCell ref="H45:K45"/>
    <mergeCell ref="Q45:R45"/>
    <mergeCell ref="F46:G46"/>
    <mergeCell ref="H46:K46"/>
    <mergeCell ref="F47:G47"/>
    <mergeCell ref="H47:K47"/>
    <mergeCell ref="Q47:R47"/>
    <mergeCell ref="F48:G48"/>
    <mergeCell ref="H48:K48"/>
    <mergeCell ref="F56:G56"/>
    <mergeCell ref="H56:K56"/>
    <mergeCell ref="Q56:R56"/>
    <mergeCell ref="F57:G57"/>
    <mergeCell ref="H57:K57"/>
    <mergeCell ref="Q57:R57"/>
    <mergeCell ref="F58:G58"/>
    <mergeCell ref="H58:K58"/>
    <mergeCell ref="Q58:R58"/>
    <mergeCell ref="F59:G59"/>
    <mergeCell ref="H59:K59"/>
    <mergeCell ref="Q59:R59"/>
    <mergeCell ref="F60:G60"/>
    <mergeCell ref="H60:K60"/>
    <mergeCell ref="Q60:R60"/>
    <mergeCell ref="F61:G61"/>
    <mergeCell ref="H61:K61"/>
    <mergeCell ref="Q61:R61"/>
    <mergeCell ref="F62:G62"/>
    <mergeCell ref="H62:K62"/>
    <mergeCell ref="Q62:R62"/>
    <mergeCell ref="F63:G63"/>
    <mergeCell ref="H63:K63"/>
    <mergeCell ref="Q63:R63"/>
    <mergeCell ref="F64:G64"/>
    <mergeCell ref="H64:K64"/>
    <mergeCell ref="Q64:R64"/>
    <mergeCell ref="F65:G65"/>
    <mergeCell ref="H65:K65"/>
    <mergeCell ref="Q65:R65"/>
    <mergeCell ref="F66:G66"/>
    <mergeCell ref="H66:K66"/>
    <mergeCell ref="Q66:R66"/>
    <mergeCell ref="F67:G67"/>
    <mergeCell ref="H67:K67"/>
    <mergeCell ref="Q67:R67"/>
    <mergeCell ref="F68:G68"/>
    <mergeCell ref="H68:K68"/>
    <mergeCell ref="Q68:R68"/>
    <mergeCell ref="F69:G69"/>
    <mergeCell ref="H69:K69"/>
    <mergeCell ref="Q69:R69"/>
    <mergeCell ref="F70:G70"/>
    <mergeCell ref="H70:K70"/>
    <mergeCell ref="Q70:R70"/>
    <mergeCell ref="F71:G71"/>
    <mergeCell ref="H71:K71"/>
    <mergeCell ref="Q71:R71"/>
    <mergeCell ref="D116:L116"/>
    <mergeCell ref="F72:G72"/>
    <mergeCell ref="H72:K72"/>
    <mergeCell ref="Q72:R72"/>
    <mergeCell ref="F73:G73"/>
    <mergeCell ref="H73:K73"/>
    <mergeCell ref="Q73:R73"/>
    <mergeCell ref="F74:G74"/>
    <mergeCell ref="H74:K74"/>
    <mergeCell ref="Q74:R74"/>
    <mergeCell ref="F75:G75"/>
    <mergeCell ref="H75:K75"/>
    <mergeCell ref="Q75:R75"/>
    <mergeCell ref="F76:G76"/>
    <mergeCell ref="H76:K76"/>
    <mergeCell ref="Q76:R76"/>
    <mergeCell ref="F77:G77"/>
    <mergeCell ref="Q93:R93"/>
    <mergeCell ref="Q95:R95"/>
    <mergeCell ref="Q79:R79"/>
    <mergeCell ref="A116:C116"/>
    <mergeCell ref="A115:B115"/>
    <mergeCell ref="A166:B166"/>
    <mergeCell ref="Q81:R81"/>
    <mergeCell ref="F82:G82"/>
    <mergeCell ref="Q177:R177"/>
    <mergeCell ref="H210:K210"/>
    <mergeCell ref="Q85:R85"/>
    <mergeCell ref="Q176:R176"/>
    <mergeCell ref="H96:K96"/>
    <mergeCell ref="H95:K95"/>
    <mergeCell ref="E119:F119"/>
    <mergeCell ref="F149:G149"/>
    <mergeCell ref="H149:K149"/>
    <mergeCell ref="G117:H117"/>
    <mergeCell ref="E117:F117"/>
    <mergeCell ref="R116:S116"/>
    <mergeCell ref="M116:Q116"/>
    <mergeCell ref="H180:K180"/>
    <mergeCell ref="E171:E173"/>
    <mergeCell ref="H99:K99"/>
    <mergeCell ref="H100:K100"/>
    <mergeCell ref="H101:K101"/>
    <mergeCell ref="F103:G103"/>
    <mergeCell ref="L137:L139"/>
    <mergeCell ref="D167:S167"/>
    <mergeCell ref="M137:M139"/>
    <mergeCell ref="F140:G140"/>
    <mergeCell ref="M124:M126"/>
    <mergeCell ref="N124:S124"/>
    <mergeCell ref="N125:O125"/>
    <mergeCell ref="P125:R125"/>
    <mergeCell ref="F81:G81"/>
    <mergeCell ref="H81:K81"/>
    <mergeCell ref="H77:K77"/>
    <mergeCell ref="Q77:R77"/>
    <mergeCell ref="F90:G90"/>
    <mergeCell ref="H90:K90"/>
    <mergeCell ref="F95:G95"/>
    <mergeCell ref="F96:G96"/>
    <mergeCell ref="Q98:R98"/>
    <mergeCell ref="Q99:R99"/>
    <mergeCell ref="Q103:R103"/>
    <mergeCell ref="H82:K82"/>
    <mergeCell ref="Q82:R82"/>
    <mergeCell ref="E118:F118"/>
    <mergeCell ref="M117:S117"/>
    <mergeCell ref="F83:G83"/>
    <mergeCell ref="H83:K83"/>
    <mergeCell ref="Q83:R83"/>
    <mergeCell ref="F84:G84"/>
    <mergeCell ref="H84:K84"/>
    <mergeCell ref="F78:G78"/>
    <mergeCell ref="H78:K78"/>
    <mergeCell ref="Q78:R78"/>
    <mergeCell ref="F79:G79"/>
    <mergeCell ref="H79:K79"/>
    <mergeCell ref="Q84:R84"/>
    <mergeCell ref="F80:G80"/>
    <mergeCell ref="H80:K80"/>
    <mergeCell ref="Q80:R80"/>
    <mergeCell ref="C115:S115"/>
    <mergeCell ref="H85:K85"/>
    <mergeCell ref="F85:G85"/>
    <mergeCell ref="F88:G88"/>
    <mergeCell ref="H88:K88"/>
    <mergeCell ref="M88:S88"/>
    <mergeCell ref="F89:G89"/>
    <mergeCell ref="H89:K89"/>
    <mergeCell ref="M89:S90"/>
    <mergeCell ref="K312:L312"/>
    <mergeCell ref="H262:K262"/>
    <mergeCell ref="H263:K263"/>
    <mergeCell ref="H264:K264"/>
    <mergeCell ref="H265:K265"/>
    <mergeCell ref="F156:G156"/>
    <mergeCell ref="H156:K156"/>
    <mergeCell ref="F157:G157"/>
    <mergeCell ref="H157:K157"/>
    <mergeCell ref="F158:G158"/>
    <mergeCell ref="H158:K158"/>
    <mergeCell ref="F159:G159"/>
    <mergeCell ref="H159:K159"/>
    <mergeCell ref="F160:G160"/>
    <mergeCell ref="Q189:R189"/>
    <mergeCell ref="I117:L117"/>
    <mergeCell ref="F150:G150"/>
    <mergeCell ref="H150:K150"/>
    <mergeCell ref="F151:G151"/>
    <mergeCell ref="F152:G152"/>
    <mergeCell ref="F153:G153"/>
    <mergeCell ref="Q144:R144"/>
    <mergeCell ref="Q145:R145"/>
    <mergeCell ref="F102:G102"/>
    <mergeCell ref="Q97:R97"/>
    <mergeCell ref="F123:G123"/>
    <mergeCell ref="F325:G325"/>
    <mergeCell ref="H325:K325"/>
    <mergeCell ref="Q325:R325"/>
    <mergeCell ref="F326:G326"/>
    <mergeCell ref="H326:K326"/>
    <mergeCell ref="Q326:R326"/>
    <mergeCell ref="A330:B330"/>
    <mergeCell ref="C330:S330"/>
    <mergeCell ref="A331:C331"/>
    <mergeCell ref="D331:S331"/>
    <mergeCell ref="A332:B334"/>
    <mergeCell ref="C332:C334"/>
    <mergeCell ref="M332:S332"/>
    <mergeCell ref="F333:G333"/>
    <mergeCell ref="H333:K333"/>
    <mergeCell ref="M333:S334"/>
    <mergeCell ref="F334:G334"/>
    <mergeCell ref="H334:K334"/>
    <mergeCell ref="F327:G327"/>
    <mergeCell ref="H327:K327"/>
    <mergeCell ref="Q327:R327"/>
    <mergeCell ref="F328:G328"/>
    <mergeCell ref="H328:K328"/>
    <mergeCell ref="Q328:R328"/>
    <mergeCell ref="F332:G332"/>
    <mergeCell ref="H332:K332"/>
    <mergeCell ref="H98:K98"/>
    <mergeCell ref="F154:G154"/>
    <mergeCell ref="H151:K151"/>
    <mergeCell ref="H152:K152"/>
    <mergeCell ref="A335:B337"/>
    <mergeCell ref="C335:C337"/>
    <mergeCell ref="D335:D337"/>
    <mergeCell ref="E335:E337"/>
    <mergeCell ref="F335:G337"/>
    <mergeCell ref="H335:K337"/>
    <mergeCell ref="L335:L337"/>
    <mergeCell ref="M335:M337"/>
    <mergeCell ref="N335:S335"/>
    <mergeCell ref="N336:O336"/>
    <mergeCell ref="P336:R336"/>
    <mergeCell ref="S336:S337"/>
    <mergeCell ref="F340:G340"/>
    <mergeCell ref="H340:K340"/>
    <mergeCell ref="A105:C105"/>
    <mergeCell ref="D105:S105"/>
    <mergeCell ref="A106:B108"/>
    <mergeCell ref="C106:C108"/>
    <mergeCell ref="F106:G106"/>
    <mergeCell ref="H106:K106"/>
    <mergeCell ref="M106:S106"/>
    <mergeCell ref="F107:G107"/>
    <mergeCell ref="H107:K107"/>
    <mergeCell ref="M107:S108"/>
    <mergeCell ref="F108:G108"/>
    <mergeCell ref="H108:K108"/>
    <mergeCell ref="A109:B111"/>
    <mergeCell ref="C109:C111"/>
    <mergeCell ref="F341:G341"/>
    <mergeCell ref="H341:K341"/>
    <mergeCell ref="Q341:R341"/>
    <mergeCell ref="Q340:R340"/>
    <mergeCell ref="F346:G346"/>
    <mergeCell ref="H346:K346"/>
    <mergeCell ref="M346:S347"/>
    <mergeCell ref="F347:G347"/>
    <mergeCell ref="H347:K347"/>
    <mergeCell ref="A348:B350"/>
    <mergeCell ref="C348:C350"/>
    <mergeCell ref="D348:D350"/>
    <mergeCell ref="E348:E350"/>
    <mergeCell ref="F348:G350"/>
    <mergeCell ref="H348:K350"/>
    <mergeCell ref="L348:L350"/>
    <mergeCell ref="M348:M350"/>
    <mergeCell ref="N348:S348"/>
    <mergeCell ref="N349:O349"/>
    <mergeCell ref="P349:R349"/>
    <mergeCell ref="S349:S350"/>
    <mergeCell ref="H352:K352"/>
    <mergeCell ref="Q352:R352"/>
    <mergeCell ref="A353:B353"/>
    <mergeCell ref="C353:S353"/>
    <mergeCell ref="M373:M375"/>
    <mergeCell ref="N373:S373"/>
    <mergeCell ref="N374:O374"/>
    <mergeCell ref="P374:R374"/>
    <mergeCell ref="S374:S375"/>
    <mergeCell ref="A363:B363"/>
    <mergeCell ref="C363:S363"/>
    <mergeCell ref="A364:C364"/>
    <mergeCell ref="D364:S364"/>
    <mergeCell ref="A354:C354"/>
    <mergeCell ref="D354:S354"/>
    <mergeCell ref="A355:B357"/>
    <mergeCell ref="C355:C357"/>
    <mergeCell ref="M355:S355"/>
    <mergeCell ref="F356:G356"/>
    <mergeCell ref="H356:K356"/>
    <mergeCell ref="M356:S357"/>
    <mergeCell ref="F357:G357"/>
    <mergeCell ref="H357:K357"/>
    <mergeCell ref="A358:B360"/>
    <mergeCell ref="C358:C360"/>
    <mergeCell ref="D358:D360"/>
    <mergeCell ref="E358:E360"/>
    <mergeCell ref="F358:G360"/>
    <mergeCell ref="Q375:R375"/>
    <mergeCell ref="Q361:R361"/>
    <mergeCell ref="F362:G362"/>
    <mergeCell ref="H362:K362"/>
    <mergeCell ref="A365:C365"/>
    <mergeCell ref="D365:L365"/>
    <mergeCell ref="M365:Q365"/>
    <mergeCell ref="R365:S365"/>
    <mergeCell ref="A366:B368"/>
    <mergeCell ref="C366:C368"/>
    <mergeCell ref="E366:F366"/>
    <mergeCell ref="G366:H366"/>
    <mergeCell ref="I366:L366"/>
    <mergeCell ref="M366:S366"/>
    <mergeCell ref="E367:F367"/>
    <mergeCell ref="G367:H367"/>
    <mergeCell ref="I367:L367"/>
    <mergeCell ref="M367:S368"/>
    <mergeCell ref="A369:C369"/>
    <mergeCell ref="D369:S369"/>
    <mergeCell ref="A370:B372"/>
    <mergeCell ref="C370:C372"/>
    <mergeCell ref="M370:S370"/>
    <mergeCell ref="F371:G371"/>
    <mergeCell ref="H371:K371"/>
    <mergeCell ref="M371:S372"/>
    <mergeCell ref="F372:G372"/>
    <mergeCell ref="H372:K372"/>
    <mergeCell ref="F612:L612"/>
    <mergeCell ref="F614:L614"/>
    <mergeCell ref="Q402:R402"/>
    <mergeCell ref="F405:G405"/>
    <mergeCell ref="H405:K405"/>
    <mergeCell ref="Q405:R405"/>
    <mergeCell ref="F397:G397"/>
    <mergeCell ref="H397:K397"/>
    <mergeCell ref="F398:G398"/>
    <mergeCell ref="H398:K398"/>
    <mergeCell ref="F399:G399"/>
    <mergeCell ref="H399:K399"/>
    <mergeCell ref="F388:G388"/>
    <mergeCell ref="F386:G386"/>
    <mergeCell ref="F387:G387"/>
    <mergeCell ref="H387:K387"/>
    <mergeCell ref="H386:K386"/>
    <mergeCell ref="Q386:R386"/>
    <mergeCell ref="Q387:R387"/>
    <mergeCell ref="M444:S444"/>
    <mergeCell ref="F445:G445"/>
    <mergeCell ref="H445:K445"/>
    <mergeCell ref="H596:K596"/>
    <mergeCell ref="N587:O587"/>
    <mergeCell ref="P587:R587"/>
    <mergeCell ref="S587:S588"/>
    <mergeCell ref="H591:K591"/>
    <mergeCell ref="D593:S593"/>
    <mergeCell ref="H590:K590"/>
    <mergeCell ref="F589:G589"/>
    <mergeCell ref="F590:G590"/>
    <mergeCell ref="Q588:R588"/>
    <mergeCell ref="A373:B375"/>
    <mergeCell ref="C373:C375"/>
    <mergeCell ref="D373:D375"/>
    <mergeCell ref="E373:E375"/>
    <mergeCell ref="F373:G375"/>
    <mergeCell ref="H373:K375"/>
    <mergeCell ref="L373:L375"/>
    <mergeCell ref="F606:L606"/>
    <mergeCell ref="F608:L608"/>
    <mergeCell ref="F610:L610"/>
    <mergeCell ref="A592:B592"/>
    <mergeCell ref="A593:C593"/>
    <mergeCell ref="Q589:R589"/>
    <mergeCell ref="Q590:R590"/>
    <mergeCell ref="F591:G591"/>
    <mergeCell ref="C592:S592"/>
    <mergeCell ref="Q600:R600"/>
    <mergeCell ref="Q601:R601"/>
    <mergeCell ref="Q602:R602"/>
    <mergeCell ref="F600:G600"/>
    <mergeCell ref="F601:G601"/>
    <mergeCell ref="F602:G602"/>
    <mergeCell ref="H600:K600"/>
    <mergeCell ref="A390:B390"/>
    <mergeCell ref="H601:K601"/>
    <mergeCell ref="H602:K602"/>
    <mergeCell ref="M584:S585"/>
    <mergeCell ref="F585:G585"/>
    <mergeCell ref="C581:S581"/>
    <mergeCell ref="H585:K585"/>
    <mergeCell ref="D109:D111"/>
    <mergeCell ref="E109:E111"/>
    <mergeCell ref="F109:G111"/>
    <mergeCell ref="H109:K111"/>
    <mergeCell ref="L109:L111"/>
    <mergeCell ref="M109:M111"/>
    <mergeCell ref="N109:S109"/>
    <mergeCell ref="N110:O110"/>
    <mergeCell ref="P110:R110"/>
    <mergeCell ref="S110:S111"/>
    <mergeCell ref="Q111:R111"/>
    <mergeCell ref="F104:G104"/>
    <mergeCell ref="H104:K104"/>
    <mergeCell ref="Q104:R104"/>
    <mergeCell ref="M445:S446"/>
    <mergeCell ref="F446:G446"/>
    <mergeCell ref="H446:K446"/>
    <mergeCell ref="F433:G433"/>
    <mergeCell ref="H433:K433"/>
    <mergeCell ref="F434:G434"/>
    <mergeCell ref="H434:K434"/>
    <mergeCell ref="H358:K360"/>
    <mergeCell ref="L358:L360"/>
    <mergeCell ref="M358:M360"/>
    <mergeCell ref="N358:S358"/>
    <mergeCell ref="N359:O359"/>
    <mergeCell ref="P359:R359"/>
    <mergeCell ref="S359:S360"/>
    <mergeCell ref="F351:G351"/>
    <mergeCell ref="H351:K351"/>
    <mergeCell ref="Q351:R351"/>
    <mergeCell ref="F352:G352"/>
  </mergeCells>
  <phoneticPr fontId="12" type="noConversion"/>
  <dataValidations disablePrompts="1" count="1">
    <dataValidation allowBlank="1" sqref="B325:B326 L325"/>
  </dataValidations>
  <pageMargins left="0.25" right="0.25" top="0.75" bottom="0.75" header="0.3" footer="0.3"/>
  <pageSetup scale="31"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გეგმა 2026-2036</vt:lpstr>
      <vt:lpstr>'გეგმა 2026-2036'!Print_Area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2026-07-10T11:40:42Z</dcterms:modified>
</cp:coreProperties>
</file>